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сп доходов" sheetId="1" r:id="rId1"/>
    <sheet name="дох" sheetId="2" r:id="rId2"/>
    <sheet name="ведом" sheetId="3" r:id="rId3"/>
    <sheet name="функц" sheetId="4" r:id="rId4"/>
    <sheet name="источник финансир" sheetId="5" r:id="rId5"/>
    <sheet name="ист" sheetId="6" r:id="rId6"/>
  </sheets>
  <definedNames/>
  <calcPr fullCalcOnLoad="1"/>
</workbook>
</file>

<file path=xl/sharedStrings.xml><?xml version="1.0" encoding="utf-8"?>
<sst xmlns="http://schemas.openxmlformats.org/spreadsheetml/2006/main" count="529" uniqueCount="352">
  <si>
    <r>
      <t xml:space="preserve">Финансового органа : </t>
    </r>
    <r>
      <rPr>
        <u val="single"/>
        <sz val="10"/>
        <rFont val="Arial Cyr"/>
        <family val="0"/>
      </rPr>
      <t>12- Пинчугский</t>
    </r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</si>
  <si>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</si>
  <si>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</si>
  <si>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Утвержденные бюджетные назначения </t>
  </si>
  <si>
    <t>Функционирование законодательных о(представительных) органов государственной власти и представительных органов муниципальных образований</t>
  </si>
  <si>
    <t>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</si>
  <si>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</si>
  <si>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</si>
  <si>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</si>
  <si>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000000</t>
  </si>
  <si>
    <t>0310</t>
  </si>
  <si>
    <t>1101</t>
  </si>
  <si>
    <t>Выполнение функций органами местного самоуправления</t>
  </si>
  <si>
    <t>Выполнение функций бюджетными учреждениями</t>
  </si>
  <si>
    <t xml:space="preserve">Дворцы и дома культуры, другие учреждения культуры и средств массовой информации </t>
  </si>
  <si>
    <t>3510510</t>
  </si>
  <si>
    <t>Возмещение специализированным службам по вопросам похороннного дела стоимости услуг по погребению</t>
  </si>
  <si>
    <t>5201501</t>
  </si>
  <si>
    <t>Выплаты, обеспечивающие работников бюджетной сферы не ниже размера минимальной з/пл, установленного в Красноярском крае</t>
  </si>
  <si>
    <t>Полномочия в области градостроительной деятельности</t>
  </si>
  <si>
    <t>Полномочия по установлению нормативов потребления коммунальных услуг для населения и установление размера платы за жилищно- коммунальные услуги</t>
  </si>
  <si>
    <t>7951201</t>
  </si>
  <si>
    <t>МЦП "Мероприятия по профилактике терроризма и экстримизма на территории Пинчугского сельсовета" на 2011-2013 годы</t>
  </si>
  <si>
    <t>7951202</t>
  </si>
  <si>
    <t>5227202</t>
  </si>
  <si>
    <t>Выплаты, обеспечивающие работников бюджетной сферы не ниже размера минимальной з/платы, установленного в Красноярском крае</t>
  </si>
  <si>
    <t>Депутаты представительного органа муниципального образования</t>
  </si>
  <si>
    <t xml:space="preserve">Бюдженые инвестиции в объекты строительства муниципальной собственности субъектов РФ </t>
  </si>
  <si>
    <t>Бюджетные инвестиции</t>
  </si>
  <si>
    <t>Фукционирование Правительства Российской Федерации,высших исполнительных органов государственной власти субъектов Российской Федерации,местных администраций</t>
  </si>
  <si>
    <t>01 13</t>
  </si>
  <si>
    <t>11 01</t>
  </si>
  <si>
    <t xml:space="preserve"> </t>
  </si>
  <si>
    <t>Организация</t>
  </si>
  <si>
    <t>ФКР</t>
  </si>
  <si>
    <t>КЦСР</t>
  </si>
  <si>
    <t>КВР</t>
  </si>
  <si>
    <t>0102</t>
  </si>
  <si>
    <t>0103</t>
  </si>
  <si>
    <t>0502</t>
  </si>
  <si>
    <t>0801</t>
  </si>
  <si>
    <t>ИТОГО РАСХОДОВ</t>
  </si>
  <si>
    <t>Жилищно-коммунальное хозяйство</t>
  </si>
  <si>
    <t>Центральный аппарат</t>
  </si>
  <si>
    <t xml:space="preserve">                                                                                    Приложение 3</t>
  </si>
  <si>
    <t xml:space="preserve">                                                                                          к Решению </t>
  </si>
  <si>
    <t>Бюджетная классификация</t>
  </si>
  <si>
    <t>Общегосударственные вопросы</t>
  </si>
  <si>
    <t>Образование</t>
  </si>
  <si>
    <t>Культура,кинематография и средства массовой информации</t>
  </si>
  <si>
    <t>Культура</t>
  </si>
  <si>
    <t>к Решению Пинчугского</t>
  </si>
  <si>
    <t>сельского Совета</t>
  </si>
  <si>
    <t xml:space="preserve">                                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</si>
  <si>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                                                          к Решению</t>
  </si>
  <si>
    <t xml:space="preserve">                                                                                                                                              Богучанского сельского Совета</t>
  </si>
  <si>
    <t>Код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</si>
  <si>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</si>
  <si>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</si>
  <si>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</si>
  <si>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</si>
  <si>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</si>
  <si>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</si>
  <si>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                              ИТОГО</t>
  </si>
  <si>
    <t>бюджета Пинчугского сельсовета</t>
  </si>
  <si>
    <t>НАЛОГИ НА ИМУЩЕСТВО</t>
  </si>
  <si>
    <t>Налог на имущество физических лиц</t>
  </si>
  <si>
    <t>БЕЗВОЗМЕЗДНЫЕ ПОСТУПЛЕНИЯ</t>
  </si>
  <si>
    <t>НАЛОГИ НА ПРИБЫЛЬ, 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</si>
  <si>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</si>
  <si>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</si>
  <si>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02</t>
  </si>
  <si>
    <t xml:space="preserve">                                                                    </t>
  </si>
  <si>
    <t xml:space="preserve">                Наименование</t>
  </si>
  <si>
    <t>Сумма, руб.</t>
  </si>
  <si>
    <t>Остатки средств бюджетов</t>
  </si>
  <si>
    <t xml:space="preserve"> Приложение  3 к решению</t>
  </si>
  <si>
    <t>Пинчугского сельского Совета</t>
  </si>
  <si>
    <t xml:space="preserve"> 01 02</t>
  </si>
  <si>
    <t>01 03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</si>
  <si>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</si>
  <si>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</si>
  <si>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</si>
  <si>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</si>
  <si>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Комуунальное хозяйство</t>
  </si>
  <si>
    <t>05 02</t>
  </si>
  <si>
    <t>08 01</t>
  </si>
  <si>
    <t>Центр спортивной подготовки (сборные команды)</t>
  </si>
  <si>
    <t xml:space="preserve">Процент исполнения </t>
  </si>
  <si>
    <t xml:space="preserve"> Приложение  4 к решению</t>
  </si>
  <si>
    <t>Другие общегосударственных вопросы</t>
  </si>
  <si>
    <t>ВСЕГО:</t>
  </si>
  <si>
    <t xml:space="preserve">Исполненено </t>
  </si>
  <si>
    <t xml:space="preserve">Утверждено по бюджету (в рублях) </t>
  </si>
  <si>
    <t>Исполнено (в рублях)</t>
  </si>
  <si>
    <t>Код строки</t>
  </si>
  <si>
    <t>000 8 50 00000 00 0000 000</t>
  </si>
  <si>
    <t>Наименование показателя</t>
  </si>
  <si>
    <t>Исполнено</t>
  </si>
  <si>
    <t>000 1 00 00000 00 0000 000</t>
  </si>
  <si>
    <t>000 1 01 00000 00 0000 000</t>
  </si>
  <si>
    <t>000 1 01 02000 01 0000 110</t>
  </si>
  <si>
    <t>000 1 01 02020 01 0000 110</t>
  </si>
  <si>
    <t>000 1 06 00000 00 0000 000</t>
  </si>
  <si>
    <t>000 1 06 01000 00 0000 110</t>
  </si>
  <si>
    <t>Налог на имцщество физических лиц, взимаемый по ставкам, применяемым к объектам налогооблажения, расположенным в границах поселений</t>
  </si>
  <si>
    <t>000 1 06 01030 10 0000 110</t>
  </si>
  <si>
    <t>Земельный налог</t>
  </si>
  <si>
    <t>000 1 06 06000 00 0000 110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</si>
  <si>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</si>
  <si>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налогооблажения, расположенным в границах поселений</t>
  </si>
  <si>
    <t>000 1 06 06013 10 0000 110</t>
  </si>
  <si>
    <t>000 1 06 06020 00 0000 110</t>
  </si>
  <si>
    <t>000 1 06 06023 10 0000 110</t>
  </si>
  <si>
    <t>000 1 11 00000 00 0000 000</t>
  </si>
  <si>
    <t>000 1 11 05000 00 0000 120</t>
  </si>
  <si>
    <t>000 1 11 05010 00 0000 120</t>
  </si>
  <si>
    <t>000 1 11 05030 00 0000 120</t>
  </si>
  <si>
    <t>000 1 11 05035 10 0000 120</t>
  </si>
  <si>
    <t>000 2 00 00000 00 0000 000</t>
  </si>
  <si>
    <t>000 2 02 00000 00 0000 000</t>
  </si>
  <si>
    <t>000 2 02 01000 00 0000 151</t>
  </si>
  <si>
    <t>000 2 02 04000 00 0000 151</t>
  </si>
  <si>
    <t>000 2 02 04999 10 0000 151</t>
  </si>
  <si>
    <t>Процент исполне-ния</t>
  </si>
  <si>
    <t>сельского Совета депутатов</t>
  </si>
  <si>
    <t>01 04</t>
  </si>
  <si>
    <t>Оценка недвижимости, признание прав и регулирование отношений по государственной и муниципальной собственности</t>
  </si>
  <si>
    <t>Жилищное хозяйство</t>
  </si>
  <si>
    <t>05 01</t>
  </si>
  <si>
    <t>0501</t>
  </si>
  <si>
    <t>Источники финансирования дефицита (профицита)</t>
  </si>
  <si>
    <t>000 1 08 04020 01 0000 110</t>
  </si>
  <si>
    <t>000 1 14 00000 00 0000 430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</si>
  <si>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</si>
  <si>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000 2 02 01001 10 0000 151</t>
  </si>
  <si>
    <t>000 2 02 03000 00 0000 151</t>
  </si>
  <si>
    <t>000 2 02 03015 10 0000 151</t>
  </si>
  <si>
    <t>Иные межбюджетные трансферты</t>
  </si>
  <si>
    <t>0020301</t>
  </si>
  <si>
    <t>0020401</t>
  </si>
  <si>
    <t>Обеспечение проведения выборов и референдумов</t>
  </si>
  <si>
    <t>0900203</t>
  </si>
  <si>
    <t>02 03</t>
  </si>
  <si>
    <t>Национальная безопасность и правоохранительная деятельность</t>
  </si>
  <si>
    <t>2180101</t>
  </si>
  <si>
    <t>Капитальный ремонт гос.жил.фонда субъектов РФ и муниципал.жил.фонда</t>
  </si>
  <si>
    <t>Благоустройство</t>
  </si>
  <si>
    <t>05 03</t>
  </si>
  <si>
    <t>Глава муниципального образования</t>
  </si>
  <si>
    <t>Выполнение функции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</si>
  <si>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</si>
  <si>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</si>
  <si>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</si>
  <si>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</si>
  <si>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</si>
  <si>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</si>
  <si>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6000500</t>
  </si>
  <si>
    <t>7950131</t>
  </si>
  <si>
    <t>07</t>
  </si>
  <si>
    <t>001</t>
  </si>
  <si>
    <t>08</t>
  </si>
  <si>
    <t>4409901</t>
  </si>
  <si>
    <t>Выполнение функции  бюджетными учреждениями</t>
  </si>
  <si>
    <t>Здравоохранение, физическая культура и спорт</t>
  </si>
  <si>
    <t>Физическая культура и спорт</t>
  </si>
  <si>
    <t>4829901</t>
  </si>
  <si>
    <t>11</t>
  </si>
  <si>
    <t>5210602</t>
  </si>
  <si>
    <t>017</t>
  </si>
  <si>
    <t>5210604</t>
  </si>
  <si>
    <t>01</t>
  </si>
  <si>
    <t>03</t>
  </si>
  <si>
    <t>500</t>
  </si>
  <si>
    <t>0107</t>
  </si>
  <si>
    <t>Мобилизационная и вневоинская подготовка</t>
  </si>
  <si>
    <t>0203</t>
  </si>
  <si>
    <t>0013600</t>
  </si>
  <si>
    <t>0309</t>
  </si>
  <si>
    <t>0503</t>
  </si>
  <si>
    <t>Спорт и физическая культура</t>
  </si>
  <si>
    <t>Увеличение прочих остатков денежных средств местных бюджетов(дох)</t>
  </si>
  <si>
    <t>Уменьшение прочих остатков денежных средств местных бюджетов (расх)</t>
  </si>
  <si>
    <t>Обеспечение деятельности подведомственных учреждений</t>
  </si>
  <si>
    <t>0029900</t>
  </si>
  <si>
    <t>Осуществление государственных полномочий по составлению протоколов об административных правонарушениях</t>
  </si>
  <si>
    <t>9210271</t>
  </si>
  <si>
    <t>Молодежная политика и оздоровление детей</t>
  </si>
  <si>
    <t>07 07</t>
  </si>
  <si>
    <t>000</t>
  </si>
  <si>
    <t>0707</t>
  </si>
  <si>
    <t>001
915</t>
  </si>
  <si>
    <t>003</t>
  </si>
  <si>
    <t>0021201</t>
  </si>
  <si>
    <t>ОТЧЕТ ОБ ИСПОЛНЕНИИ БЮДЖЕТА</t>
  </si>
  <si>
    <t>КОДЫ</t>
  </si>
  <si>
    <t>дата</t>
  </si>
  <si>
    <t>по ОКПО</t>
  </si>
  <si>
    <t>Наименование публично-правового образования _________________________________________</t>
  </si>
  <si>
    <t>по ОКАТО</t>
  </si>
  <si>
    <t>1. Доходы бюджета</t>
  </si>
  <si>
    <t>Утвержденные бюджетные назначения</t>
  </si>
  <si>
    <t>Неиспользованные назначения</t>
  </si>
  <si>
    <t>000 1 11 05010 10 0000 120</t>
  </si>
  <si>
    <t>Доходы от продажи земельных участков, государственная собственность на котороые не разграничена и которые расположены в границах поселений</t>
  </si>
  <si>
    <t>000 2 02 01001 00 0000 151</t>
  </si>
  <si>
    <t xml:space="preserve">                  Приложение 1</t>
  </si>
  <si>
    <t>к решению Пинчугского</t>
  </si>
  <si>
    <t xml:space="preserve"> Приложение  5</t>
  </si>
  <si>
    <t>Код источника финансирования по КИВФ, КИВнФ</t>
  </si>
  <si>
    <t>Неисполненные назначения</t>
  </si>
  <si>
    <t>Источники финансирования дефицита бюджетов - всего</t>
  </si>
  <si>
    <t>х</t>
  </si>
  <si>
    <t>в том числе:</t>
  </si>
  <si>
    <t>Увеличение остатков средств бюджета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</si>
  <si>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</si>
  <si>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</si>
  <si>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 Приложение  6</t>
  </si>
  <si>
    <t xml:space="preserve"> Источники финансирования дефицита бюджетов</t>
  </si>
  <si>
    <t>720 08 02 01 00 10 0000 610</t>
  </si>
  <si>
    <t>720 08 02 01 00 00 0000 610</t>
  </si>
  <si>
    <t>720 08 02 00 00 00 0000 600</t>
  </si>
  <si>
    <t>720 08 00 00 00 00 0000 600</t>
  </si>
  <si>
    <t>710 08 02 01 00 10 0000 510</t>
  </si>
  <si>
    <t>710 08 02 01 00 00 0000 510</t>
  </si>
  <si>
    <t>700 08 00 00 00 00 0000 000</t>
  </si>
  <si>
    <t>710 08 00 00 00 00 0000 500</t>
  </si>
  <si>
    <t>710 08 02 00 00 00 0000 500</t>
  </si>
  <si>
    <t>Код дохода по Бюджетной классификации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</si>
  <si>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поселеий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</si>
  <si>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</si>
  <si>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</si>
  <si>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</si>
  <si>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</si>
  <si>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</si>
  <si>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пользование государственнного и муниципального 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</si>
  <si>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либо иной платы за земельные участки, государственнная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</si>
  <si>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либо иной платы за земельные участки, государственнная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</si>
  <si>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</si>
  <si>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</si>
  <si>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</si>
  <si>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находящихсе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</si>
  <si>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</si>
  <si>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Доходы от продажи земельных участков, государственная собственность на которые не разграничена </t>
  </si>
  <si>
    <t>000 1 14 06010 10 0000 430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</si>
  <si>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</si>
  <si>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</si>
  <si>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</si>
  <si>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</si>
  <si>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</si>
  <si>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</si>
  <si>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</si>
  <si>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</si>
  <si>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</si>
  <si>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</si>
  <si>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НАЛОГОВЫЕ И НЕНАЛОГОВЫЕ ДОХОДЫ</t>
  </si>
  <si>
    <t>Доходы бюджета - ВСЕГО</t>
  </si>
  <si>
    <t>Наименование</t>
  </si>
  <si>
    <t>Бюджеты городских и сельских поселений</t>
  </si>
  <si>
    <t>Периодичность: квартальная, годовая</t>
  </si>
  <si>
    <t>Единица измерения: руб</t>
  </si>
  <si>
    <t>Код дохода по бюджетной классификации</t>
  </si>
  <si>
    <t>Земельный налог, взимаемый по ставкам, установленным в соответствии с подпунктом 2 пункта 1 статьи 394 Налогового кодекса Росситйской Федерации и применяемым к объектам налогооблажения, расположенным в границах поселеий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</si>
  <si>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</si>
  <si>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</si>
  <si>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</si>
  <si>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ГОСУДАРСТВЕННАЯ ПОШЛИНА </t>
  </si>
  <si>
    <t>Государственная пошлина за совершение новаторских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</si>
  <si>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новаторских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</si>
  <si>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бюджета - Всего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</si>
  <si>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</si>
  <si>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получаемаемые в виде арендной платы за 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</si>
  <si>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</si>
  <si>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 муниципальных бюджетных и автономных учреждений)</t>
  </si>
  <si>
    <t xml:space="preserve">Доходы от продажи земельных участков, государственная собственность на котороые не разграничена </t>
  </si>
  <si>
    <t xml:space="preserve">Доходы от продажи земельных участков, находящихся в государственной и муниципальной  собственности (за исключением земельных участков бюджетных и автономных учреждений) </t>
  </si>
  <si>
    <t>БЕЗВОЗМЕЗДНЫЕ ПОСТУПЛЕНИЯ ОТ ДРУГИХ БЮДЖЕТОВ БЮДЖЕТНОЙ СИСТЕМЫ РОССИЙСКОЙ ФЕДЕРАЦИИ</t>
  </si>
  <si>
    <t>Дотации бюджетам поселений на выравнивание  бюджетной обеспеченности</t>
  </si>
  <si>
    <t>Субвенции бюджетам субъектов Росийской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</si>
  <si>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</si>
  <si>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поселений на осуществление первичного воинского учета на территориях, где отсутствуют военные комиссариаты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</si>
  <si>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</si>
  <si>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</si>
  <si>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 xml:space="preserve">                  Приложение 2</t>
  </si>
  <si>
    <t xml:space="preserve">Прочие мероприятия по благоустройству городских округов и поселений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</si>
  <si>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внебюджентных фондов и созданных ими учреждений (за исключением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</si>
  <si>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 Российской Федерации</t>
  </si>
  <si>
    <t>000 1 01 02010 01 0000 110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</si>
  <si>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</si>
  <si>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</si>
  <si>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</si>
  <si>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000 1 14 06013 10 0000 430</t>
  </si>
  <si>
    <t>000 1 14 06010 00 0000 430</t>
  </si>
  <si>
    <t>000 1 11 05013 10 0000 120</t>
  </si>
  <si>
    <t>Дорожное хозяйство (Дорожные фонды)</t>
  </si>
  <si>
    <t>0409</t>
  </si>
  <si>
    <t>Программа энергосбережения и повышения энергетической эффективности на период до 2020 года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</si>
  <si>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</si>
  <si>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экономика</t>
  </si>
  <si>
    <t>04</t>
  </si>
  <si>
    <t>5222031</t>
  </si>
  <si>
    <t>Содержание автомобильных дорог общего пользования местного значения сельских поселений</t>
  </si>
  <si>
    <t xml:space="preserve">Развитие и модернизация улично-дорожной сети городских округов, городских и сельских поселений </t>
  </si>
  <si>
    <t>5225104</t>
  </si>
  <si>
    <t>Содержание автомобильных дорог и инженерных сооружений на них в границах городских округов и поселений в рамках благоустройства (софинансирование)</t>
  </si>
  <si>
    <t>МЦП "Безопасность дорожного движения на территории муниципального образования Пинчугский сельсовет" на 2012-2014 годы (софинансирование)</t>
  </si>
  <si>
    <t>3500201</t>
  </si>
  <si>
    <t>006</t>
  </si>
  <si>
    <t>5210304</t>
  </si>
  <si>
    <t>Межбюджетные трансферты на софинансирование расходов по строительству жилья для переселения граждан, проживающих в жилых домах, признанных в установленном порядке непригодными для проживания</t>
  </si>
  <si>
    <t>610</t>
  </si>
  <si>
    <t>Предоставление субсидий бюджетным учреждениям на финансовое обеспечение выполнения муниципального задания</t>
  </si>
  <si>
    <t>681</t>
  </si>
  <si>
    <t>Предосталение субсидий бюджетным учреждениям на софинансирование расходов по реализации социокультурных проектов муниципальных учреждений культуры и образовательных учреждений в области культуры</t>
  </si>
  <si>
    <t>8700000</t>
  </si>
  <si>
    <t>699</t>
  </si>
  <si>
    <t>Социокультурные проекты муниципальных учреждений культуры и образовательных учреждений в области культуры</t>
  </si>
  <si>
    <t>Прочие субсидии бюджетным учреждениям на иные цели</t>
  </si>
  <si>
    <t>Исполнение бюджета Пинчугского сельсовета по доходам за 2013 год
Доходы бюджета по кодам классификации доходов бюджетов</t>
  </si>
  <si>
    <t>ШТРАФЫ, САНКЦИИ, ВОЗМЕЩЕНИЕ УЩЕРБА</t>
  </si>
  <si>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</si>
  <si>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000 1 16 51000 02 0000 140</t>
  </si>
  <si>
    <t>000 1 16 00000 00 0000 000</t>
  </si>
  <si>
    <t>01.01.14.</t>
  </si>
  <si>
    <r>
      <t xml:space="preserve">                                                       </t>
    </r>
    <r>
      <rPr>
        <u val="single"/>
        <sz val="10"/>
        <rFont val="Arial Cyr"/>
        <family val="0"/>
      </rPr>
      <t xml:space="preserve">на  1   января   2014 </t>
    </r>
    <r>
      <rPr>
        <sz val="10"/>
        <rFont val="Arial Cyr"/>
        <family val="0"/>
      </rPr>
      <t>г.</t>
    </r>
  </si>
  <si>
    <t>в 2013 году</t>
  </si>
  <si>
    <t>Изменение остатков средств на счетах по учету средств бюджетов</t>
  </si>
  <si>
    <t>изменение остатков средств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</si>
  <si>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</si>
  <si>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</si>
  <si>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</si>
  <si>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</si>
  <si>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</si>
  <si>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</si>
  <si>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</si>
  <si>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</si>
  <si>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</si>
  <si>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</si>
  <si>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 xml:space="preserve">ИСПОЛНЕНИЕ    РАСХОДОВ    БЮДЖЕТА    ПИНЧУГСКОГО    СЕЛЬСОВЕТА за  2013 год                                                                                                                                                                                                                                                ПО  ФУНКЦИОНАЛЬНОЙ    КЛАССИФИКАЦИИ </t>
  </si>
  <si>
    <t>Исполнение  расходов бюджета Пинчугского сельсовета за  2013 год                                                                                                                                                                                                   по ведомственной структуре</t>
  </si>
  <si>
    <t xml:space="preserve">Молодежная политика </t>
  </si>
  <si>
    <t>0923401</t>
  </si>
  <si>
    <t>0923000</t>
  </si>
  <si>
    <t>Резервный фонд на чрезвычайные ситуации</t>
  </si>
  <si>
    <t>Бюдженые инвестиции в объекты строительства муниципальной собственности субъектов РФ (строительства круглогодичного водопровода)</t>
  </si>
  <si>
    <t xml:space="preserve">Бюдженые инвестиции в объекты строительства муниципальной собственности субъектов РФ (составление схем водоотведения) </t>
  </si>
  <si>
    <t>7950190</t>
  </si>
  <si>
    <t>694</t>
  </si>
  <si>
    <t xml:space="preserve">    от 18.04.2014  № 8</t>
  </si>
  <si>
    <t xml:space="preserve">    от 18.04.2014 № 8</t>
  </si>
  <si>
    <t>от  18.04.2014 № 8</t>
  </si>
  <si>
    <t xml:space="preserve"> от  18.04.2014 № 8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</si>
</sst>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;[Red]\-#,##0;0"/>
    <numFmt numFmtId="182" formatCode="#,##0.00;[Red]\-#,##0.00;0.00"/>
    <numFmt numFmtId="183" formatCode="000"/>
    <numFmt numFmtId="184" formatCode="00\.00\.00"/>
    <numFmt numFmtId="185" formatCode="0\.00"/>
    <numFmt numFmtId="186" formatCode="000000"/>
    <numFmt numFmtId="187" formatCode="0000"/>
    <numFmt numFmtId="188" formatCode="#,##0.0"/>
    <numFmt numFmtId="189" formatCode="###,###,###,##0.00"/>
    <numFmt numFmtId="190" formatCode="0.00_ ;\-0.00\ "/>
    <numFmt numFmtId="191" formatCode="#,##0.00_ ;\-#,##0.00\ "/>
  </numFmts>
  <fonts count="64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4"/>
      <name val="Arial Cyr"/>
      <family val="2"/>
    </font>
    <font>
      <sz val="8"/>
      <name val="Arial"/>
      <family val="2"/>
    </font>
    <font>
      <b/>
      <sz val="9"/>
      <name val="Times New Roman"/>
      <family val="1"/>
    </font>
    <font>
      <sz val="14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9"/>
      <name val="Times New Roman"/>
      <family val="1"/>
    </font>
    <font>
      <b/>
      <sz val="10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4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53" applyFont="1">
      <alignment/>
      <protection/>
    </xf>
    <xf numFmtId="0" fontId="2" fillId="0" borderId="0" xfId="0" applyFont="1" applyAlignment="1">
      <alignment/>
    </xf>
    <xf numFmtId="0" fontId="1" fillId="0" borderId="0" xfId="53" applyFont="1" applyAlignment="1" applyProtection="1">
      <alignment horizontal="right"/>
      <protection hidden="1"/>
    </xf>
    <xf numFmtId="0" fontId="0" fillId="0" borderId="0" xfId="54">
      <alignment/>
      <protection/>
    </xf>
    <xf numFmtId="0" fontId="0" fillId="0" borderId="0" xfId="54" applyAlignment="1">
      <alignment/>
      <protection/>
    </xf>
    <xf numFmtId="49" fontId="0" fillId="0" borderId="0" xfId="54" applyNumberFormat="1" applyFont="1" applyAlignment="1">
      <alignment/>
      <protection/>
    </xf>
    <xf numFmtId="49" fontId="0" fillId="0" borderId="0" xfId="0" applyNumberFormat="1" applyAlignment="1">
      <alignment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4" applyNumberFormat="1" applyFont="1" applyFill="1" applyBorder="1" applyAlignment="1" applyProtection="1">
      <alignment wrapText="1"/>
      <protection hidden="1"/>
    </xf>
    <xf numFmtId="49" fontId="2" fillId="0" borderId="10" xfId="54" applyNumberFormat="1" applyFont="1" applyFill="1" applyBorder="1" applyAlignment="1" applyProtection="1">
      <alignment horizontal="center"/>
      <protection hidden="1"/>
    </xf>
    <xf numFmtId="49" fontId="8" fillId="0" borderId="10" xfId="54" applyNumberFormat="1" applyFont="1" applyFill="1" applyBorder="1" applyAlignment="1" applyProtection="1">
      <alignment horizontal="center" wrapText="1"/>
      <protection hidden="1"/>
    </xf>
    <xf numFmtId="0" fontId="9" fillId="0" borderId="0" xfId="53" applyFont="1">
      <alignment/>
      <protection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186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186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Border="1" applyAlignment="1">
      <alignment horizontal="left" vertical="center" wrapText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4" fontId="10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2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>
      <alignment horizontal="center" vertical="center"/>
    </xf>
    <xf numFmtId="0" fontId="2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183" fontId="2" fillId="0" borderId="10" xfId="53" applyNumberFormat="1" applyFont="1" applyFill="1" applyBorder="1" applyAlignment="1" applyProtection="1">
      <alignment horizontal="center" vertical="center"/>
      <protection hidden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/>
    </xf>
    <xf numFmtId="4" fontId="2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9" fontId="11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186" fontId="17" fillId="0" borderId="10" xfId="53" applyNumberFormat="1" applyFont="1" applyFill="1" applyBorder="1" applyAlignment="1" applyProtection="1">
      <alignment wrapText="1"/>
      <protection hidden="1"/>
    </xf>
    <xf numFmtId="49" fontId="17" fillId="0" borderId="10" xfId="53" applyNumberFormat="1" applyFont="1" applyFill="1" applyBorder="1" applyAlignment="1" applyProtection="1">
      <alignment horizontal="center" vertical="center"/>
      <protection hidden="1"/>
    </xf>
    <xf numFmtId="186" fontId="17" fillId="0" borderId="10" xfId="53" applyNumberFormat="1" applyFont="1" applyFill="1" applyBorder="1" applyAlignment="1" applyProtection="1">
      <alignment horizontal="left" vertical="center" wrapText="1"/>
      <protection hidden="1"/>
    </xf>
    <xf numFmtId="183" fontId="17" fillId="0" borderId="10" xfId="53" applyNumberFormat="1" applyFont="1" applyFill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/>
    </xf>
    <xf numFmtId="4" fontId="2" fillId="0" borderId="10" xfId="53" applyNumberFormat="1" applyFont="1" applyFill="1" applyBorder="1" applyAlignment="1" applyProtection="1">
      <alignment horizontal="right" vertical="center"/>
      <protection hidden="1"/>
    </xf>
    <xf numFmtId="2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Alignment="1">
      <alignment/>
    </xf>
    <xf numFmtId="2" fontId="2" fillId="0" borderId="0" xfId="53" applyNumberFormat="1" applyFont="1" applyAlignment="1">
      <alignment horizontal="right" vertical="center"/>
      <protection/>
    </xf>
    <xf numFmtId="2" fontId="9" fillId="0" borderId="0" xfId="53" applyNumberFormat="1" applyFont="1" applyAlignment="1">
      <alignment horizontal="right" vertical="center"/>
      <protection/>
    </xf>
    <xf numFmtId="2" fontId="15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3" fillId="0" borderId="10" xfId="54" applyNumberFormat="1" applyFont="1" applyBorder="1">
      <alignment/>
      <protection/>
    </xf>
    <xf numFmtId="2" fontId="15" fillId="0" borderId="10" xfId="54" applyNumberFormat="1" applyFont="1" applyBorder="1">
      <alignment/>
      <protection/>
    </xf>
    <xf numFmtId="4" fontId="15" fillId="0" borderId="10" xfId="0" applyNumberFormat="1" applyFont="1" applyFill="1" applyBorder="1" applyAlignment="1">
      <alignment/>
    </xf>
    <xf numFmtId="4" fontId="2" fillId="0" borderId="10" xfId="54" applyNumberFormat="1" applyFont="1" applyFill="1" applyBorder="1" applyAlignment="1" applyProtection="1">
      <alignment/>
      <protection hidden="1"/>
    </xf>
    <xf numFmtId="4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4" fontId="2" fillId="0" borderId="0" xfId="53" applyNumberFormat="1" applyFont="1" applyAlignment="1">
      <alignment horizontal="right" vertical="center"/>
      <protection/>
    </xf>
    <xf numFmtId="4" fontId="17" fillId="0" borderId="10" xfId="53" applyNumberFormat="1" applyFont="1" applyFill="1" applyBorder="1" applyAlignment="1" applyProtection="1">
      <alignment horizontal="right" vertical="center"/>
      <protection hidden="1"/>
    </xf>
    <xf numFmtId="4" fontId="8" fillId="0" borderId="10" xfId="53" applyNumberFormat="1" applyFont="1" applyFill="1" applyBorder="1" applyAlignment="1" applyProtection="1">
      <alignment horizontal="right" vertical="center"/>
      <protection hidden="1"/>
    </xf>
    <xf numFmtId="4" fontId="6" fillId="0" borderId="10" xfId="53" applyNumberFormat="1" applyFont="1" applyFill="1" applyBorder="1" applyAlignment="1" applyProtection="1">
      <alignment horizontal="right" vertical="center"/>
      <protection hidden="1"/>
    </xf>
    <xf numFmtId="4" fontId="17" fillId="0" borderId="10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8" fillId="0" borderId="10" xfId="54" applyNumberFormat="1" applyFont="1" applyFill="1" applyBorder="1" applyAlignment="1" applyProtection="1">
      <alignment horizontal="left" wrapText="1"/>
      <protection hidden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6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5" fillId="0" borderId="10" xfId="53" applyNumberFormat="1" applyFont="1" applyFill="1" applyBorder="1" applyAlignment="1" applyProtection="1">
      <alignment horizontal="center" vertical="center"/>
      <protection hidden="1"/>
    </xf>
    <xf numFmtId="2" fontId="19" fillId="0" borderId="10" xfId="0" applyNumberFormat="1" applyFont="1" applyBorder="1" applyAlignment="1">
      <alignment horizontal="right" vertical="center"/>
    </xf>
    <xf numFmtId="4" fontId="2" fillId="0" borderId="0" xfId="53" applyNumberFormat="1" applyFont="1">
      <alignment/>
      <protection/>
    </xf>
    <xf numFmtId="183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4" applyNumberFormat="1" applyFont="1" applyFill="1" applyBorder="1" applyAlignment="1" applyProtection="1">
      <alignment horizontal="center" wrapText="1"/>
      <protection hidden="1"/>
    </xf>
    <xf numFmtId="0" fontId="1" fillId="0" borderId="0" xfId="53" applyFont="1" applyAlignment="1" applyProtection="1">
      <alignment horizontal="right" vertical="center"/>
      <protection hidden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center"/>
    </xf>
    <xf numFmtId="49" fontId="8" fillId="0" borderId="12" xfId="54" applyNumberFormat="1" applyFont="1" applyFill="1" applyBorder="1" applyAlignment="1" applyProtection="1">
      <alignment horizontal="left" wrapText="1"/>
      <protection hidden="1"/>
    </xf>
    <xf numFmtId="0" fontId="2" fillId="35" borderId="10" xfId="0" applyFont="1" applyFill="1" applyBorder="1" applyAlignment="1">
      <alignment horizontal="center" vertical="center"/>
    </xf>
    <xf numFmtId="4" fontId="6" fillId="36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0" fontId="10" fillId="0" borderId="13" xfId="55" applyBorder="1" applyAlignment="1">
      <alignment horizontal="center"/>
      <protection/>
    </xf>
    <xf numFmtId="0" fontId="10" fillId="0" borderId="0" xfId="55">
      <alignment/>
      <protection/>
    </xf>
    <xf numFmtId="0" fontId="10" fillId="0" borderId="14" xfId="55" applyBorder="1" applyAlignment="1">
      <alignment horizontal="center"/>
      <protection/>
    </xf>
    <xf numFmtId="0" fontId="10" fillId="0" borderId="0" xfId="55" applyAlignment="1">
      <alignment horizontal="right"/>
      <protection/>
    </xf>
    <xf numFmtId="0" fontId="10" fillId="0" borderId="15" xfId="55" applyBorder="1">
      <alignment/>
      <protection/>
    </xf>
    <xf numFmtId="49" fontId="10" fillId="0" borderId="15" xfId="55" applyNumberFormat="1" applyBorder="1" applyAlignment="1">
      <alignment horizontal="center"/>
      <protection/>
    </xf>
    <xf numFmtId="0" fontId="25" fillId="0" borderId="0" xfId="55" applyFont="1">
      <alignment/>
      <protection/>
    </xf>
    <xf numFmtId="0" fontId="10" fillId="0" borderId="15" xfId="55" applyBorder="1" applyAlignment="1">
      <alignment horizontal="center"/>
      <protection/>
    </xf>
    <xf numFmtId="0" fontId="10" fillId="0" borderId="16" xfId="55" applyBorder="1" applyAlignment="1">
      <alignment horizontal="center"/>
      <protection/>
    </xf>
    <xf numFmtId="0" fontId="22" fillId="0" borderId="17" xfId="55" applyFont="1" applyBorder="1" applyAlignment="1">
      <alignment horizontal="center"/>
      <protection/>
    </xf>
    <xf numFmtId="0" fontId="22" fillId="0" borderId="18" xfId="55" applyFont="1" applyBorder="1" applyAlignment="1">
      <alignment horizontal="center" wrapText="1"/>
      <protection/>
    </xf>
    <xf numFmtId="0" fontId="22" fillId="0" borderId="19" xfId="55" applyFont="1" applyBorder="1" applyAlignment="1">
      <alignment horizontal="center" wrapText="1"/>
      <protection/>
    </xf>
    <xf numFmtId="0" fontId="22" fillId="0" borderId="20" xfId="55" applyFont="1" applyBorder="1" applyAlignment="1">
      <alignment horizontal="center" wrapText="1"/>
      <protection/>
    </xf>
    <xf numFmtId="0" fontId="10" fillId="0" borderId="17" xfId="55" applyBorder="1" applyAlignment="1">
      <alignment horizontal="center"/>
      <protection/>
    </xf>
    <xf numFmtId="0" fontId="10" fillId="0" borderId="21" xfId="55" applyBorder="1" applyAlignment="1">
      <alignment horizontal="center"/>
      <protection/>
    </xf>
    <xf numFmtId="0" fontId="10" fillId="0" borderId="22" xfId="55" applyBorder="1" applyAlignment="1">
      <alignment horizontal="center"/>
      <protection/>
    </xf>
    <xf numFmtId="0" fontId="22" fillId="36" borderId="17" xfId="55" applyFont="1" applyFill="1" applyBorder="1" applyAlignment="1">
      <alignment wrapText="1"/>
      <protection/>
    </xf>
    <xf numFmtId="0" fontId="10" fillId="0" borderId="23" xfId="55" applyBorder="1" applyAlignment="1">
      <alignment horizontal="center"/>
      <protection/>
    </xf>
    <xf numFmtId="0" fontId="10" fillId="0" borderId="24" xfId="55" applyBorder="1" applyAlignment="1">
      <alignment horizontal="center"/>
      <protection/>
    </xf>
    <xf numFmtId="4" fontId="10" fillId="36" borderId="24" xfId="55" applyNumberFormat="1" applyFill="1" applyBorder="1">
      <alignment/>
      <protection/>
    </xf>
    <xf numFmtId="0" fontId="22" fillId="33" borderId="17" xfId="55" applyFont="1" applyFill="1" applyBorder="1" applyAlignment="1">
      <alignment wrapText="1"/>
      <protection/>
    </xf>
    <xf numFmtId="4" fontId="10" fillId="33" borderId="24" xfId="55" applyNumberFormat="1" applyFill="1" applyBorder="1">
      <alignment/>
      <protection/>
    </xf>
    <xf numFmtId="4" fontId="10" fillId="33" borderId="25" xfId="55" applyNumberFormat="1" applyFill="1" applyBorder="1">
      <alignment/>
      <protection/>
    </xf>
    <xf numFmtId="0" fontId="22" fillId="34" borderId="17" xfId="55" applyFont="1" applyFill="1" applyBorder="1" applyAlignment="1">
      <alignment wrapText="1"/>
      <protection/>
    </xf>
    <xf numFmtId="4" fontId="10" fillId="34" borderId="24" xfId="55" applyNumberFormat="1" applyFill="1" applyBorder="1">
      <alignment/>
      <protection/>
    </xf>
    <xf numFmtId="4" fontId="10" fillId="34" borderId="25" xfId="55" applyNumberFormat="1" applyFill="1" applyBorder="1">
      <alignment/>
      <protection/>
    </xf>
    <xf numFmtId="0" fontId="22" fillId="0" borderId="17" xfId="55" applyFont="1" applyBorder="1" applyAlignment="1">
      <alignment wrapText="1"/>
      <protection/>
    </xf>
    <xf numFmtId="4" fontId="10" fillId="0" borderId="24" xfId="55" applyNumberFormat="1" applyBorder="1">
      <alignment/>
      <protection/>
    </xf>
    <xf numFmtId="0" fontId="10" fillId="0" borderId="0" xfId="55" applyBorder="1">
      <alignment/>
      <protection/>
    </xf>
    <xf numFmtId="0" fontId="10" fillId="34" borderId="23" xfId="55" applyFill="1" applyBorder="1" applyAlignment="1">
      <alignment horizontal="center"/>
      <protection/>
    </xf>
    <xf numFmtId="0" fontId="10" fillId="34" borderId="24" xfId="55" applyFill="1" applyBorder="1" applyAlignment="1">
      <alignment horizontal="center"/>
      <protection/>
    </xf>
    <xf numFmtId="0" fontId="22" fillId="35" borderId="17" xfId="55" applyFont="1" applyFill="1" applyBorder="1" applyAlignment="1">
      <alignment wrapText="1"/>
      <protection/>
    </xf>
    <xf numFmtId="0" fontId="10" fillId="35" borderId="23" xfId="55" applyFill="1" applyBorder="1" applyAlignment="1">
      <alignment horizontal="center"/>
      <protection/>
    </xf>
    <xf numFmtId="0" fontId="10" fillId="35" borderId="24" xfId="55" applyFill="1" applyBorder="1" applyAlignment="1">
      <alignment horizontal="center"/>
      <protection/>
    </xf>
    <xf numFmtId="4" fontId="10" fillId="35" borderId="24" xfId="55" applyNumberFormat="1" applyFill="1" applyBorder="1">
      <alignment/>
      <protection/>
    </xf>
    <xf numFmtId="4" fontId="10" fillId="34" borderId="24" xfId="55" applyNumberFormat="1" applyFill="1" applyBorder="1" applyAlignment="1">
      <alignment horizontal="right"/>
      <protection/>
    </xf>
    <xf numFmtId="2" fontId="10" fillId="0" borderId="0" xfId="55" applyNumberFormat="1" applyBorder="1">
      <alignment/>
      <protection/>
    </xf>
    <xf numFmtId="4" fontId="26" fillId="34" borderId="24" xfId="55" applyNumberFormat="1" applyFont="1" applyFill="1" applyBorder="1">
      <alignment/>
      <protection/>
    </xf>
    <xf numFmtId="49" fontId="2" fillId="0" borderId="26" xfId="54" applyNumberFormat="1" applyFont="1" applyFill="1" applyBorder="1" applyAlignment="1" applyProtection="1">
      <alignment horizontal="center" wrapText="1"/>
      <protection hidden="1"/>
    </xf>
    <xf numFmtId="186" fontId="27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27" fillId="0" borderId="10" xfId="53" applyNumberFormat="1" applyFont="1" applyFill="1" applyBorder="1" applyAlignment="1" applyProtection="1">
      <alignment horizontal="center" vertical="center"/>
      <protection hidden="1"/>
    </xf>
    <xf numFmtId="183" fontId="27" fillId="0" borderId="10" xfId="53" applyNumberFormat="1" applyFont="1" applyFill="1" applyBorder="1" applyAlignment="1" applyProtection="1">
      <alignment horizontal="center" vertical="center"/>
      <protection hidden="1"/>
    </xf>
    <xf numFmtId="4" fontId="27" fillId="0" borderId="10" xfId="53" applyNumberFormat="1" applyFont="1" applyFill="1" applyBorder="1" applyAlignment="1" applyProtection="1">
      <alignment horizontal="right" vertical="center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3" applyNumberFormat="1" applyFont="1" applyFill="1" applyBorder="1" applyAlignment="1" applyProtection="1">
      <alignment horizontal="right" vertical="center" wrapText="1"/>
      <protection hidden="1"/>
    </xf>
    <xf numFmtId="49" fontId="27" fillId="0" borderId="10" xfId="56" applyNumberFormat="1" applyFont="1" applyBorder="1" applyAlignment="1">
      <alignment horizontal="center" vertical="center"/>
      <protection/>
    </xf>
    <xf numFmtId="4" fontId="27" fillId="0" borderId="10" xfId="56" applyNumberFormat="1" applyFont="1" applyBorder="1" applyAlignment="1">
      <alignment horizontal="right" vertical="center"/>
      <protection/>
    </xf>
    <xf numFmtId="0" fontId="2" fillId="0" borderId="10" xfId="56" applyFont="1" applyBorder="1" applyAlignment="1">
      <alignment horizontal="left" vertical="center" wrapText="1"/>
      <protection/>
    </xf>
    <xf numFmtId="49" fontId="2" fillId="0" borderId="10" xfId="56" applyNumberFormat="1" applyFont="1" applyBorder="1" applyAlignment="1">
      <alignment horizontal="center" vertical="center"/>
      <protection/>
    </xf>
    <xf numFmtId="4" fontId="2" fillId="0" borderId="10" xfId="56" applyNumberFormat="1" applyFont="1" applyBorder="1" applyAlignment="1">
      <alignment horizontal="right" vertical="center"/>
      <protection/>
    </xf>
    <xf numFmtId="0" fontId="2" fillId="0" borderId="10" xfId="56" applyNumberFormat="1" applyFont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 applyProtection="1">
      <alignment horizontal="center" vertical="center"/>
      <protection hidden="1"/>
    </xf>
    <xf numFmtId="0" fontId="27" fillId="0" borderId="10" xfId="56" applyNumberFormat="1" applyFont="1" applyBorder="1" applyAlignment="1">
      <alignment horizontal="center" vertical="center"/>
      <protection/>
    </xf>
    <xf numFmtId="0" fontId="27" fillId="0" borderId="10" xfId="56" applyFont="1" applyBorder="1" applyAlignment="1">
      <alignment horizontal="left" vertical="center" wrapText="1"/>
      <protection/>
    </xf>
    <xf numFmtId="4" fontId="2" fillId="35" borderId="10" xfId="56" applyNumberFormat="1" applyFont="1" applyFill="1" applyBorder="1" applyAlignment="1">
      <alignment horizontal="right" vertical="center"/>
      <protection/>
    </xf>
    <xf numFmtId="4" fontId="27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 vertical="center"/>
    </xf>
    <xf numFmtId="49" fontId="27" fillId="0" borderId="10" xfId="0" applyNumberFormat="1" applyFont="1" applyBorder="1" applyAlignment="1">
      <alignment horizontal="center" vertical="center"/>
    </xf>
    <xf numFmtId="4" fontId="27" fillId="35" borderId="10" xfId="56" applyNumberFormat="1" applyFont="1" applyFill="1" applyBorder="1" applyAlignment="1">
      <alignment horizontal="right" vertical="center"/>
      <protection/>
    </xf>
    <xf numFmtId="4" fontId="0" fillId="0" borderId="10" xfId="0" applyNumberFormat="1" applyBorder="1" applyAlignment="1">
      <alignment horizontal="center"/>
    </xf>
    <xf numFmtId="0" fontId="0" fillId="0" borderId="0" xfId="0" applyAlignment="1">
      <alignment horizontal="right"/>
    </xf>
    <xf numFmtId="2" fontId="17" fillId="0" borderId="10" xfId="0" applyNumberFormat="1" applyFont="1" applyBorder="1" applyAlignment="1">
      <alignment horizontal="right" vertical="center"/>
    </xf>
    <xf numFmtId="4" fontId="10" fillId="0" borderId="27" xfId="55" applyNumberFormat="1" applyBorder="1">
      <alignment/>
      <protection/>
    </xf>
    <xf numFmtId="4" fontId="10" fillId="0" borderId="25" xfId="55" applyNumberFormat="1" applyBorder="1">
      <alignment/>
      <protection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4" fontId="10" fillId="0" borderId="15" xfId="55" applyNumberFormat="1" applyFont="1" applyBorder="1" applyAlignment="1">
      <alignment horizontal="center"/>
      <protection/>
    </xf>
    <xf numFmtId="0" fontId="10" fillId="0" borderId="0" xfId="55" applyFont="1">
      <alignment/>
      <protection/>
    </xf>
    <xf numFmtId="0" fontId="10" fillId="0" borderId="24" xfId="55" applyFont="1" applyBorder="1" applyAlignment="1">
      <alignment horizontal="center"/>
      <protection/>
    </xf>
    <xf numFmtId="0" fontId="29" fillId="0" borderId="17" xfId="55" applyFont="1" applyBorder="1" applyAlignment="1">
      <alignment wrapText="1"/>
      <protection/>
    </xf>
    <xf numFmtId="4" fontId="10" fillId="36" borderId="25" xfId="55" applyNumberFormat="1" applyFont="1" applyFill="1" applyBorder="1">
      <alignment/>
      <protection/>
    </xf>
    <xf numFmtId="49" fontId="2" fillId="0" borderId="26" xfId="54" applyNumberFormat="1" applyFont="1" applyFill="1" applyBorder="1" applyAlignment="1" applyProtection="1">
      <alignment horizontal="center"/>
      <protection hidden="1"/>
    </xf>
    <xf numFmtId="4" fontId="2" fillId="0" borderId="28" xfId="53" applyNumberFormat="1" applyFont="1" applyFill="1" applyBorder="1" applyAlignment="1" applyProtection="1">
      <alignment horizontal="right" vertical="center"/>
      <protection hidden="1"/>
    </xf>
    <xf numFmtId="0" fontId="1" fillId="37" borderId="10" xfId="0" applyFont="1" applyFill="1" applyBorder="1" applyAlignment="1">
      <alignment horizontal="left" vertical="center" wrapText="1"/>
    </xf>
    <xf numFmtId="4" fontId="2" fillId="37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10" fillId="37" borderId="24" xfId="55" applyNumberFormat="1" applyFill="1" applyBorder="1">
      <alignment/>
      <protection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1" fillId="0" borderId="0" xfId="53" applyFont="1" applyAlignment="1" applyProtection="1">
      <alignment horizontal="right" vertical="center"/>
      <protection hidden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0" fillId="0" borderId="0" xfId="55" applyFont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10" fillId="0" borderId="0" xfId="55" applyAlignment="1">
      <alignment horizontal="left"/>
      <protection/>
    </xf>
    <xf numFmtId="0" fontId="20" fillId="0" borderId="29" xfId="55" applyFont="1" applyBorder="1" applyAlignment="1">
      <alignment horizontal="center"/>
      <protection/>
    </xf>
    <xf numFmtId="0" fontId="20" fillId="0" borderId="0" xfId="55" applyFont="1" applyBorder="1" applyAlignment="1">
      <alignment horizontal="center"/>
      <protection/>
    </xf>
    <xf numFmtId="49" fontId="8" fillId="0" borderId="12" xfId="54" applyNumberFormat="1" applyFont="1" applyFill="1" applyBorder="1" applyAlignment="1" applyProtection="1">
      <alignment horizontal="left" wrapText="1"/>
      <protection hidden="1"/>
    </xf>
    <xf numFmtId="49" fontId="8" fillId="0" borderId="26" xfId="54" applyNumberFormat="1" applyFont="1" applyFill="1" applyBorder="1" applyAlignment="1" applyProtection="1">
      <alignment horizontal="left" wrapText="1"/>
      <protection hidden="1"/>
    </xf>
    <xf numFmtId="49" fontId="8" fillId="0" borderId="28" xfId="54" applyNumberFormat="1" applyFont="1" applyFill="1" applyBorder="1" applyAlignment="1" applyProtection="1">
      <alignment horizontal="left" wrapText="1"/>
      <protection hidden="1"/>
    </xf>
    <xf numFmtId="0" fontId="8" fillId="0" borderId="12" xfId="54" applyNumberFormat="1" applyFont="1" applyFill="1" applyBorder="1" applyAlignment="1" applyProtection="1">
      <alignment horizontal="left" wrapText="1"/>
      <protection hidden="1"/>
    </xf>
    <xf numFmtId="0" fontId="8" fillId="0" borderId="26" xfId="54" applyNumberFormat="1" applyFont="1" applyFill="1" applyBorder="1" applyAlignment="1" applyProtection="1">
      <alignment horizontal="left" wrapText="1"/>
      <protection hidden="1"/>
    </xf>
    <xf numFmtId="0" fontId="8" fillId="0" borderId="28" xfId="54" applyNumberFormat="1" applyFont="1" applyFill="1" applyBorder="1" applyAlignment="1" applyProtection="1">
      <alignment horizontal="left" wrapText="1"/>
      <protection hidden="1"/>
    </xf>
    <xf numFmtId="49" fontId="8" fillId="0" borderId="10" xfId="54" applyNumberFormat="1" applyFont="1" applyFill="1" applyBorder="1" applyAlignment="1" applyProtection="1">
      <alignment horizontal="left" wrapText="1"/>
      <protection hidden="1"/>
    </xf>
    <xf numFmtId="0" fontId="6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7" fillId="0" borderId="0" xfId="54" applyFont="1" applyFill="1" applyBorder="1" applyAlignment="1">
      <alignment horizontal="center" vertical="top" wrapText="1"/>
      <protection/>
    </xf>
    <xf numFmtId="49" fontId="0" fillId="0" borderId="0" xfId="54" applyNumberFormat="1" applyFont="1" applyAlignment="1">
      <alignment/>
      <protection/>
    </xf>
    <xf numFmtId="0" fontId="0" fillId="0" borderId="0" xfId="0" applyAlignment="1">
      <alignment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4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2" fontId="6" fillId="0" borderId="30" xfId="53" applyNumberFormat="1" applyFont="1" applyFill="1" applyBorder="1" applyAlignment="1" applyProtection="1">
      <alignment horizontal="center" vertical="center" textRotation="90" wrapText="1"/>
      <protection hidden="1"/>
    </xf>
    <xf numFmtId="2" fontId="6" fillId="0" borderId="31" xfId="53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0" xfId="53" applyFont="1" applyAlignment="1" applyProtection="1">
      <alignment horizontal="center" vertical="center" wrapText="1"/>
      <protection hidden="1"/>
    </xf>
    <xf numFmtId="49" fontId="9" fillId="0" borderId="1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left" vertical="center" wrapText="1"/>
    </xf>
    <xf numFmtId="49" fontId="9" fillId="0" borderId="28" xfId="0" applyNumberFormat="1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53" applyFont="1" applyAlignment="1" applyProtection="1">
      <alignment horizontal="right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4" xfId="54"/>
    <cellStyle name="Обычный_Лист1" xfId="55"/>
    <cellStyle name="Обычный_функц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8.8515625" style="82" customWidth="1"/>
    <col min="2" max="2" width="4.140625" style="71" customWidth="1"/>
    <col min="3" max="3" width="20.8515625" style="71" customWidth="1"/>
    <col min="4" max="4" width="12.00390625" style="71" customWidth="1"/>
    <col min="5" max="5" width="12.00390625" style="72" customWidth="1"/>
    <col min="6" max="6" width="8.28125" style="71" customWidth="1"/>
    <col min="7" max="16384" width="9.140625" style="71" customWidth="1"/>
  </cols>
  <sheetData>
    <row r="1" spans="4:7" ht="15">
      <c r="D1" s="195" t="s">
        <v>206</v>
      </c>
      <c r="E1" s="195"/>
      <c r="F1" s="195"/>
      <c r="G1" s="72"/>
    </row>
    <row r="2" spans="4:7" ht="15">
      <c r="D2" s="195" t="s">
        <v>207</v>
      </c>
      <c r="E2" s="195"/>
      <c r="F2" s="195"/>
      <c r="G2" s="72"/>
    </row>
    <row r="3" spans="4:7" ht="15">
      <c r="D3" s="195" t="s">
        <v>125</v>
      </c>
      <c r="E3" s="195"/>
      <c r="F3" s="195"/>
      <c r="G3" s="72"/>
    </row>
    <row r="4" spans="1:7" ht="15">
      <c r="A4" s="82" t="s">
        <v>32</v>
      </c>
      <c r="D4" s="195" t="s">
        <v>348</v>
      </c>
      <c r="E4" s="195"/>
      <c r="F4" s="195"/>
      <c r="G4" s="72"/>
    </row>
    <row r="5" spans="1:6" ht="15.75">
      <c r="A5" s="83"/>
      <c r="B5" s="73"/>
      <c r="C5" s="73"/>
      <c r="E5" s="92"/>
      <c r="F5" s="93"/>
    </row>
    <row r="6" spans="1:6" ht="33.75" customHeight="1">
      <c r="A6" s="196" t="s">
        <v>318</v>
      </c>
      <c r="B6" s="197"/>
      <c r="C6" s="197"/>
      <c r="D6" s="197"/>
      <c r="E6" s="197"/>
      <c r="F6" s="197"/>
    </row>
    <row r="7" spans="1:6" s="27" customFormat="1" ht="33" customHeight="1">
      <c r="A7" s="94" t="s">
        <v>97</v>
      </c>
      <c r="B7" s="95" t="s">
        <v>95</v>
      </c>
      <c r="C7" s="95" t="s">
        <v>228</v>
      </c>
      <c r="D7" s="95" t="s">
        <v>201</v>
      </c>
      <c r="E7" s="95" t="s">
        <v>98</v>
      </c>
      <c r="F7" s="95" t="s">
        <v>124</v>
      </c>
    </row>
    <row r="8" spans="1:6" s="27" customFormat="1" ht="12.7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</row>
    <row r="9" spans="1:6" s="27" customFormat="1" ht="12.75">
      <c r="A9" s="91" t="s">
        <v>256</v>
      </c>
      <c r="B9" s="24">
        <v>10</v>
      </c>
      <c r="C9" s="24" t="s">
        <v>96</v>
      </c>
      <c r="D9" s="110">
        <f>D10+D40</f>
        <v>14493960.16</v>
      </c>
      <c r="E9" s="110">
        <f>E10+E40</f>
        <v>14711304.91</v>
      </c>
      <c r="F9" s="110">
        <f>E9/D9*100</f>
        <v>101.49955393557532</v>
      </c>
    </row>
    <row r="10" spans="1:6" s="27" customFormat="1" ht="22.5" customHeight="1">
      <c r="A10" s="86" t="s">
        <v>255</v>
      </c>
      <c r="B10" s="24">
        <v>10</v>
      </c>
      <c r="C10" s="24" t="s">
        <v>99</v>
      </c>
      <c r="D10" s="111">
        <f>D11+D16+D24+D27+D33+D37</f>
        <v>1104536</v>
      </c>
      <c r="E10" s="111">
        <f>E11+E16+E24+E27+E33+E37</f>
        <v>1332923.8299999998</v>
      </c>
      <c r="F10" s="111">
        <f aca="true" t="shared" si="0" ref="F10:F50">E10/D10*100</f>
        <v>120.67726448028854</v>
      </c>
    </row>
    <row r="11" spans="1:6" s="70" customFormat="1" ht="12.75">
      <c r="A11" s="87" t="s">
        <v>68</v>
      </c>
      <c r="B11" s="24">
        <v>10</v>
      </c>
      <c r="C11" s="24" t="s">
        <v>100</v>
      </c>
      <c r="D11" s="112">
        <f>D12</f>
        <v>483700</v>
      </c>
      <c r="E11" s="112">
        <f>E12</f>
        <v>611271.7699999999</v>
      </c>
      <c r="F11" s="112">
        <f t="shared" si="0"/>
        <v>126.37415133347115</v>
      </c>
    </row>
    <row r="12" spans="1:6" s="70" customFormat="1" ht="12.75">
      <c r="A12" s="89" t="s">
        <v>69</v>
      </c>
      <c r="B12" s="24">
        <v>10</v>
      </c>
      <c r="C12" s="24" t="s">
        <v>101</v>
      </c>
      <c r="D12" s="107">
        <f>D13+D14+D15</f>
        <v>483700</v>
      </c>
      <c r="E12" s="107">
        <f>E13+E14+E15</f>
        <v>611271.7699999999</v>
      </c>
      <c r="F12" s="113">
        <f t="shared" si="0"/>
        <v>126.37415133347115</v>
      </c>
    </row>
    <row r="13" spans="1:6" s="27" customFormat="1" ht="93" customHeight="1">
      <c r="A13" s="179" t="s">
        <v>286</v>
      </c>
      <c r="B13" s="24">
        <v>10</v>
      </c>
      <c r="C13" s="24" t="s">
        <v>287</v>
      </c>
      <c r="D13" s="107">
        <v>483700</v>
      </c>
      <c r="E13" s="107">
        <v>609984.87</v>
      </c>
      <c r="F13" s="113">
        <f t="shared" si="0"/>
        <v>126.10809799462477</v>
      </c>
    </row>
    <row r="14" spans="1:6" s="70" customFormat="1" ht="134.25" customHeight="1">
      <c r="A14" s="180" t="s">
        <v>288</v>
      </c>
      <c r="B14" s="24">
        <v>10</v>
      </c>
      <c r="C14" s="24" t="s">
        <v>102</v>
      </c>
      <c r="D14" s="107">
        <v>0</v>
      </c>
      <c r="E14" s="107">
        <v>28.7</v>
      </c>
      <c r="F14" s="113"/>
    </row>
    <row r="15" spans="1:6" s="27" customFormat="1" ht="49.5" customHeight="1">
      <c r="A15" s="180" t="s">
        <v>289</v>
      </c>
      <c r="B15" s="24">
        <v>10</v>
      </c>
      <c r="C15" s="24" t="s">
        <v>290</v>
      </c>
      <c r="D15" s="107">
        <v>0</v>
      </c>
      <c r="E15" s="107">
        <v>1258.2</v>
      </c>
      <c r="F15" s="113"/>
    </row>
    <row r="16" spans="1:6" s="70" customFormat="1" ht="12.75">
      <c r="A16" s="87" t="s">
        <v>65</v>
      </c>
      <c r="B16" s="88">
        <v>10</v>
      </c>
      <c r="C16" s="88" t="s">
        <v>103</v>
      </c>
      <c r="D16" s="112">
        <f>D17+D19</f>
        <v>228000</v>
      </c>
      <c r="E16" s="112">
        <f>E17+E19</f>
        <v>248514.45999999996</v>
      </c>
      <c r="F16" s="112">
        <f t="shared" si="0"/>
        <v>108.99757017543858</v>
      </c>
    </row>
    <row r="17" spans="1:6" s="70" customFormat="1" ht="12.75">
      <c r="A17" s="89" t="s">
        <v>66</v>
      </c>
      <c r="B17" s="24">
        <v>10</v>
      </c>
      <c r="C17" s="24" t="s">
        <v>104</v>
      </c>
      <c r="D17" s="107">
        <f>D18</f>
        <v>78000</v>
      </c>
      <c r="E17" s="107">
        <f>E18</f>
        <v>94319.61</v>
      </c>
      <c r="F17" s="113">
        <f t="shared" si="0"/>
        <v>120.92257692307693</v>
      </c>
    </row>
    <row r="18" spans="1:6" s="70" customFormat="1" ht="47.25" customHeight="1">
      <c r="A18" s="89" t="s">
        <v>105</v>
      </c>
      <c r="B18" s="24">
        <v>10</v>
      </c>
      <c r="C18" s="24" t="s">
        <v>106</v>
      </c>
      <c r="D18" s="107">
        <v>78000</v>
      </c>
      <c r="E18" s="107">
        <v>94319.61</v>
      </c>
      <c r="F18" s="113">
        <f t="shared" si="0"/>
        <v>120.92257692307693</v>
      </c>
    </row>
    <row r="19" spans="1:6" s="70" customFormat="1" ht="12.75">
      <c r="A19" s="89" t="s">
        <v>107</v>
      </c>
      <c r="B19" s="24">
        <v>10</v>
      </c>
      <c r="C19" s="24" t="s">
        <v>108</v>
      </c>
      <c r="D19" s="107">
        <f>D20+D22</f>
        <v>150000</v>
      </c>
      <c r="E19" s="107">
        <f>E20+E22</f>
        <v>154194.84999999998</v>
      </c>
      <c r="F19" s="113">
        <f t="shared" si="0"/>
        <v>102.79656666666665</v>
      </c>
    </row>
    <row r="20" spans="1:6" s="70" customFormat="1" ht="55.5" customHeight="1">
      <c r="A20" s="89" t="s">
        <v>265</v>
      </c>
      <c r="B20" s="24">
        <v>10</v>
      </c>
      <c r="C20" s="24" t="s">
        <v>109</v>
      </c>
      <c r="D20" s="107">
        <f>D21</f>
        <v>75000</v>
      </c>
      <c r="E20" s="107">
        <f>E21</f>
        <v>77333.7</v>
      </c>
      <c r="F20" s="113">
        <f t="shared" si="0"/>
        <v>103.1116</v>
      </c>
    </row>
    <row r="21" spans="1:6" s="70" customFormat="1" ht="69" customHeight="1">
      <c r="A21" s="89" t="s">
        <v>110</v>
      </c>
      <c r="B21" s="24">
        <v>10</v>
      </c>
      <c r="C21" s="24" t="s">
        <v>111</v>
      </c>
      <c r="D21" s="107">
        <v>75000</v>
      </c>
      <c r="E21" s="107">
        <v>77333.7</v>
      </c>
      <c r="F21" s="113">
        <f t="shared" si="0"/>
        <v>103.1116</v>
      </c>
    </row>
    <row r="22" spans="1:6" s="70" customFormat="1" ht="56.25" customHeight="1">
      <c r="A22" s="89" t="s">
        <v>263</v>
      </c>
      <c r="B22" s="24">
        <v>10</v>
      </c>
      <c r="C22" s="24" t="s">
        <v>112</v>
      </c>
      <c r="D22" s="107">
        <f>D23</f>
        <v>75000</v>
      </c>
      <c r="E22" s="107">
        <f>E23</f>
        <v>76861.15</v>
      </c>
      <c r="F22" s="113">
        <f t="shared" si="0"/>
        <v>102.48153333333332</v>
      </c>
    </row>
    <row r="23" spans="1:6" s="70" customFormat="1" ht="81" customHeight="1">
      <c r="A23" s="89" t="s">
        <v>229</v>
      </c>
      <c r="B23" s="24">
        <v>10</v>
      </c>
      <c r="C23" s="24" t="s">
        <v>113</v>
      </c>
      <c r="D23" s="107">
        <v>75000</v>
      </c>
      <c r="E23" s="107">
        <v>76861.15</v>
      </c>
      <c r="F23" s="113">
        <f t="shared" si="0"/>
        <v>102.48153333333332</v>
      </c>
    </row>
    <row r="24" spans="1:6" s="70" customFormat="1" ht="12.75">
      <c r="A24" s="87" t="s">
        <v>230</v>
      </c>
      <c r="B24" s="24">
        <v>10</v>
      </c>
      <c r="C24" s="24" t="s">
        <v>231</v>
      </c>
      <c r="D24" s="112">
        <f>D25</f>
        <v>20836</v>
      </c>
      <c r="E24" s="112">
        <f>E25</f>
        <v>22760</v>
      </c>
      <c r="F24" s="112">
        <f t="shared" si="0"/>
        <v>109.23401804569015</v>
      </c>
    </row>
    <row r="25" spans="1:6" s="70" customFormat="1" ht="60" customHeight="1">
      <c r="A25" s="90" t="s">
        <v>232</v>
      </c>
      <c r="B25" s="24">
        <v>10</v>
      </c>
      <c r="C25" s="24" t="s">
        <v>233</v>
      </c>
      <c r="D25" s="107">
        <f>D26</f>
        <v>20836</v>
      </c>
      <c r="E25" s="107">
        <f>E26</f>
        <v>22760</v>
      </c>
      <c r="F25" s="114">
        <f t="shared" si="0"/>
        <v>109.23401804569015</v>
      </c>
    </row>
    <row r="26" spans="1:6" s="70" customFormat="1" ht="88.5" customHeight="1">
      <c r="A26" s="90" t="s">
        <v>234</v>
      </c>
      <c r="B26" s="109">
        <v>10</v>
      </c>
      <c r="C26" s="109" t="s">
        <v>132</v>
      </c>
      <c r="D26" s="114">
        <v>20836</v>
      </c>
      <c r="E26" s="114">
        <v>22760</v>
      </c>
      <c r="F26" s="114">
        <f t="shared" si="0"/>
        <v>109.23401804569015</v>
      </c>
    </row>
    <row r="27" spans="1:6" s="27" customFormat="1" ht="46.5" customHeight="1">
      <c r="A27" s="87" t="s">
        <v>70</v>
      </c>
      <c r="B27" s="24">
        <v>10</v>
      </c>
      <c r="C27" s="24" t="s">
        <v>114</v>
      </c>
      <c r="D27" s="112">
        <f>D28</f>
        <v>366200</v>
      </c>
      <c r="E27" s="112">
        <f>E28</f>
        <v>442526.22000000003</v>
      </c>
      <c r="F27" s="112">
        <f t="shared" si="0"/>
        <v>120.84276897870016</v>
      </c>
    </row>
    <row r="28" spans="1:6" s="70" customFormat="1" ht="101.25">
      <c r="A28" s="89" t="s">
        <v>235</v>
      </c>
      <c r="B28" s="24">
        <v>10</v>
      </c>
      <c r="C28" s="24" t="s">
        <v>115</v>
      </c>
      <c r="D28" s="107">
        <f>D29+D31</f>
        <v>366200</v>
      </c>
      <c r="E28" s="107">
        <f>E29+E31</f>
        <v>442526.22000000003</v>
      </c>
      <c r="F28" s="113">
        <f t="shared" si="0"/>
        <v>120.84276897870016</v>
      </c>
    </row>
    <row r="29" spans="1:6" s="70" customFormat="1" ht="78.75">
      <c r="A29" s="89" t="s">
        <v>236</v>
      </c>
      <c r="B29" s="24">
        <v>10</v>
      </c>
      <c r="C29" s="24" t="s">
        <v>116</v>
      </c>
      <c r="D29" s="107">
        <f>D30</f>
        <v>46000</v>
      </c>
      <c r="E29" s="107">
        <f>E30</f>
        <v>59544.2</v>
      </c>
      <c r="F29" s="113">
        <f t="shared" si="0"/>
        <v>129.44391304347826</v>
      </c>
    </row>
    <row r="30" spans="1:6" s="70" customFormat="1" ht="90">
      <c r="A30" s="89" t="s">
        <v>237</v>
      </c>
      <c r="B30" s="24">
        <v>10</v>
      </c>
      <c r="C30" s="24" t="s">
        <v>203</v>
      </c>
      <c r="D30" s="107">
        <v>46000</v>
      </c>
      <c r="E30" s="107">
        <v>59544.2</v>
      </c>
      <c r="F30" s="113">
        <f t="shared" si="0"/>
        <v>129.44391304347826</v>
      </c>
    </row>
    <row r="31" spans="1:6" s="70" customFormat="1" ht="55.5" customHeight="1">
      <c r="A31" s="89" t="s">
        <v>285</v>
      </c>
      <c r="B31" s="24">
        <v>10</v>
      </c>
      <c r="C31" s="24" t="s">
        <v>117</v>
      </c>
      <c r="D31" s="107">
        <f>D32</f>
        <v>320200</v>
      </c>
      <c r="E31" s="107">
        <f>E32</f>
        <v>382982.02</v>
      </c>
      <c r="F31" s="113">
        <f t="shared" si="0"/>
        <v>119.60712679575265</v>
      </c>
    </row>
    <row r="32" spans="1:6" s="70" customFormat="1" ht="84" customHeight="1">
      <c r="A32" s="89" t="s">
        <v>238</v>
      </c>
      <c r="B32" s="24">
        <v>10</v>
      </c>
      <c r="C32" s="24" t="s">
        <v>118</v>
      </c>
      <c r="D32" s="107">
        <v>320200</v>
      </c>
      <c r="E32" s="107">
        <v>382982.02</v>
      </c>
      <c r="F32" s="113">
        <f t="shared" si="0"/>
        <v>119.60712679575265</v>
      </c>
    </row>
    <row r="33" spans="1:6" s="70" customFormat="1" ht="42.75" customHeight="1">
      <c r="A33" s="87" t="s">
        <v>239</v>
      </c>
      <c r="B33" s="109">
        <v>10</v>
      </c>
      <c r="C33" s="109" t="s">
        <v>240</v>
      </c>
      <c r="D33" s="112">
        <f>D34</f>
        <v>5800</v>
      </c>
      <c r="E33" s="112">
        <f>E34</f>
        <v>5751.38</v>
      </c>
      <c r="F33" s="112">
        <f>F34</f>
        <v>99.16172413793105</v>
      </c>
    </row>
    <row r="34" spans="1:6" s="70" customFormat="1" ht="37.5" customHeight="1">
      <c r="A34" s="90" t="s">
        <v>241</v>
      </c>
      <c r="B34" s="109">
        <v>10</v>
      </c>
      <c r="C34" s="109" t="s">
        <v>242</v>
      </c>
      <c r="D34" s="114">
        <f>D35</f>
        <v>5800</v>
      </c>
      <c r="E34" s="114">
        <f>E35</f>
        <v>5751.38</v>
      </c>
      <c r="F34" s="113">
        <f t="shared" si="0"/>
        <v>99.16172413793105</v>
      </c>
    </row>
    <row r="35" spans="1:6" s="70" customFormat="1" ht="45">
      <c r="A35" s="89" t="s">
        <v>243</v>
      </c>
      <c r="B35" s="24">
        <v>10</v>
      </c>
      <c r="C35" s="24" t="s">
        <v>244</v>
      </c>
      <c r="D35" s="107">
        <f>D36</f>
        <v>5800</v>
      </c>
      <c r="E35" s="107">
        <f>E36</f>
        <v>5751.38</v>
      </c>
      <c r="F35" s="113">
        <f t="shared" si="0"/>
        <v>99.16172413793105</v>
      </c>
    </row>
    <row r="36" spans="1:6" s="70" customFormat="1" ht="56.25">
      <c r="A36" s="89" t="s">
        <v>134</v>
      </c>
      <c r="B36" s="24">
        <v>10</v>
      </c>
      <c r="C36" s="24" t="s">
        <v>291</v>
      </c>
      <c r="D36" s="107">
        <v>5800</v>
      </c>
      <c r="E36" s="107">
        <v>5751.38</v>
      </c>
      <c r="F36" s="114">
        <f t="shared" si="0"/>
        <v>99.16172413793105</v>
      </c>
    </row>
    <row r="37" spans="1:6" s="70" customFormat="1" ht="22.5">
      <c r="A37" s="188" t="s">
        <v>319</v>
      </c>
      <c r="B37" s="24">
        <v>10</v>
      </c>
      <c r="C37" s="109" t="s">
        <v>322</v>
      </c>
      <c r="D37" s="189"/>
      <c r="E37" s="189">
        <f>E38</f>
        <v>2100</v>
      </c>
      <c r="F37" s="189"/>
    </row>
    <row r="38" spans="1:6" s="70" customFormat="1" ht="45.75" customHeight="1">
      <c r="A38" s="89" t="s">
        <v>320</v>
      </c>
      <c r="B38" s="24">
        <v>10</v>
      </c>
      <c r="C38" s="94" t="s">
        <v>321</v>
      </c>
      <c r="D38" s="107"/>
      <c r="E38" s="107">
        <f>E39</f>
        <v>2100</v>
      </c>
      <c r="F38" s="114"/>
    </row>
    <row r="39" spans="1:6" s="70" customFormat="1" ht="56.25">
      <c r="A39" s="89" t="s">
        <v>134</v>
      </c>
      <c r="B39" s="24">
        <v>10</v>
      </c>
      <c r="C39" s="94" t="s">
        <v>321</v>
      </c>
      <c r="D39" s="107"/>
      <c r="E39" s="107">
        <v>2100</v>
      </c>
      <c r="F39" s="114"/>
    </row>
    <row r="40" spans="1:6" s="70" customFormat="1" ht="12.75">
      <c r="A40" s="87" t="s">
        <v>67</v>
      </c>
      <c r="B40" s="24">
        <v>10</v>
      </c>
      <c r="C40" s="24" t="s">
        <v>119</v>
      </c>
      <c r="D40" s="112">
        <f>D41</f>
        <v>13389424.16</v>
      </c>
      <c r="E40" s="112">
        <f>E41</f>
        <v>13378381.08</v>
      </c>
      <c r="F40" s="112">
        <f t="shared" si="0"/>
        <v>99.91752386160869</v>
      </c>
    </row>
    <row r="41" spans="1:6" s="70" customFormat="1" ht="49.5" customHeight="1">
      <c r="A41" s="89" t="s">
        <v>245</v>
      </c>
      <c r="B41" s="24">
        <v>10</v>
      </c>
      <c r="C41" s="24" t="s">
        <v>120</v>
      </c>
      <c r="D41" s="107">
        <f>D42+D45+D48</f>
        <v>13389424.16</v>
      </c>
      <c r="E41" s="107">
        <f>E42+E45+E48</f>
        <v>13378381.08</v>
      </c>
      <c r="F41" s="114">
        <f t="shared" si="0"/>
        <v>99.91752386160869</v>
      </c>
    </row>
    <row r="42" spans="1:6" s="70" customFormat="1" ht="33.75">
      <c r="A42" s="87" t="s">
        <v>246</v>
      </c>
      <c r="B42" s="24">
        <v>10</v>
      </c>
      <c r="C42" s="24" t="s">
        <v>121</v>
      </c>
      <c r="D42" s="112">
        <f>D43</f>
        <v>4609400</v>
      </c>
      <c r="E42" s="112">
        <f>E43</f>
        <v>4609400</v>
      </c>
      <c r="F42" s="112">
        <f t="shared" si="0"/>
        <v>100</v>
      </c>
    </row>
    <row r="43" spans="1:6" s="70" customFormat="1" ht="22.5">
      <c r="A43" s="89" t="s">
        <v>247</v>
      </c>
      <c r="B43" s="24">
        <v>10</v>
      </c>
      <c r="C43" s="24" t="s">
        <v>205</v>
      </c>
      <c r="D43" s="107">
        <f>D44</f>
        <v>4609400</v>
      </c>
      <c r="E43" s="107">
        <f>E44</f>
        <v>4609400</v>
      </c>
      <c r="F43" s="113">
        <f t="shared" si="0"/>
        <v>100</v>
      </c>
    </row>
    <row r="44" spans="1:6" s="27" customFormat="1" ht="33.75">
      <c r="A44" s="89" t="s">
        <v>248</v>
      </c>
      <c r="B44" s="24">
        <v>10</v>
      </c>
      <c r="C44" s="24" t="s">
        <v>135</v>
      </c>
      <c r="D44" s="107">
        <v>4609400</v>
      </c>
      <c r="E44" s="107">
        <v>4609400</v>
      </c>
      <c r="F44" s="113">
        <f t="shared" si="0"/>
        <v>100</v>
      </c>
    </row>
    <row r="45" spans="1:6" s="70" customFormat="1" ht="33.75">
      <c r="A45" s="87" t="s">
        <v>249</v>
      </c>
      <c r="B45" s="24">
        <v>10</v>
      </c>
      <c r="C45" s="24" t="s">
        <v>136</v>
      </c>
      <c r="D45" s="112">
        <f>D46</f>
        <v>255994.23</v>
      </c>
      <c r="E45" s="112">
        <f>E46</f>
        <v>254951.15</v>
      </c>
      <c r="F45" s="112">
        <f t="shared" si="0"/>
        <v>99.59253769118155</v>
      </c>
    </row>
    <row r="46" spans="1:6" s="70" customFormat="1" ht="45">
      <c r="A46" s="89" t="s">
        <v>250</v>
      </c>
      <c r="B46" s="24">
        <v>10</v>
      </c>
      <c r="C46" s="24" t="s">
        <v>251</v>
      </c>
      <c r="D46" s="107">
        <f>D47</f>
        <v>255994.23</v>
      </c>
      <c r="E46" s="107">
        <f>E47</f>
        <v>254951.15</v>
      </c>
      <c r="F46" s="113">
        <f t="shared" si="0"/>
        <v>99.59253769118155</v>
      </c>
    </row>
    <row r="47" spans="1:6" s="70" customFormat="1" ht="45">
      <c r="A47" s="89" t="s">
        <v>250</v>
      </c>
      <c r="B47" s="24">
        <v>10</v>
      </c>
      <c r="C47" s="24" t="s">
        <v>137</v>
      </c>
      <c r="D47" s="107">
        <v>255994.23</v>
      </c>
      <c r="E47" s="107">
        <v>254951.15</v>
      </c>
      <c r="F47" s="114">
        <f t="shared" si="0"/>
        <v>99.59253769118155</v>
      </c>
    </row>
    <row r="48" spans="1:6" s="27" customFormat="1" ht="12.75">
      <c r="A48" s="87" t="s">
        <v>138</v>
      </c>
      <c r="B48" s="24">
        <v>10</v>
      </c>
      <c r="C48" s="24" t="s">
        <v>122</v>
      </c>
      <c r="D48" s="112">
        <f>D49</f>
        <v>8524029.93</v>
      </c>
      <c r="E48" s="112">
        <f>E49</f>
        <v>8514029.93</v>
      </c>
      <c r="F48" s="112">
        <f t="shared" si="0"/>
        <v>99.8826845977534</v>
      </c>
    </row>
    <row r="49" spans="1:6" s="70" customFormat="1" ht="22.5">
      <c r="A49" s="90" t="s">
        <v>252</v>
      </c>
      <c r="B49" s="24">
        <v>10</v>
      </c>
      <c r="C49" s="24" t="s">
        <v>253</v>
      </c>
      <c r="D49" s="114">
        <f>D50</f>
        <v>8524029.93</v>
      </c>
      <c r="E49" s="114">
        <f>E50</f>
        <v>8514029.93</v>
      </c>
      <c r="F49" s="114">
        <f t="shared" si="0"/>
        <v>99.8826845977534</v>
      </c>
    </row>
    <row r="50" spans="1:6" s="27" customFormat="1" ht="27.75" customHeight="1">
      <c r="A50" s="90" t="s">
        <v>254</v>
      </c>
      <c r="B50" s="24">
        <v>10</v>
      </c>
      <c r="C50" s="24" t="s">
        <v>123</v>
      </c>
      <c r="D50" s="114">
        <v>8524029.93</v>
      </c>
      <c r="E50" s="114">
        <v>8514029.93</v>
      </c>
      <c r="F50" s="114">
        <f t="shared" si="0"/>
        <v>99.8826845977534</v>
      </c>
    </row>
    <row r="51" spans="1:6" s="27" customFormat="1" ht="51" customHeight="1">
      <c r="A51" s="75"/>
      <c r="B51" s="75"/>
      <c r="C51" s="75"/>
      <c r="D51" s="75"/>
      <c r="E51" s="75"/>
      <c r="F51" s="75"/>
    </row>
    <row r="52" spans="1:6" s="27" customFormat="1" ht="14.25" customHeight="1">
      <c r="A52" s="75"/>
      <c r="B52" s="75"/>
      <c r="C52" s="75"/>
      <c r="D52" s="75"/>
      <c r="E52" s="75"/>
      <c r="F52" s="75"/>
    </row>
    <row r="53" spans="1:6" s="27" customFormat="1" ht="24" customHeight="1">
      <c r="A53" s="84"/>
      <c r="B53" s="77"/>
      <c r="C53" s="77"/>
      <c r="D53" s="71"/>
      <c r="E53" s="72"/>
      <c r="F53" s="71"/>
    </row>
    <row r="54" spans="1:6" s="27" customFormat="1" ht="24" customHeight="1">
      <c r="A54" s="84"/>
      <c r="B54" s="77"/>
      <c r="C54" s="77"/>
      <c r="D54" s="71"/>
      <c r="E54" s="72"/>
      <c r="F54" s="71"/>
    </row>
    <row r="55" spans="1:6" s="75" customFormat="1" ht="15">
      <c r="A55" s="84"/>
      <c r="B55" s="77"/>
      <c r="C55" s="77"/>
      <c r="D55" s="71"/>
      <c r="E55" s="72"/>
      <c r="F55" s="71"/>
    </row>
    <row r="56" spans="1:6" s="75" customFormat="1" ht="15">
      <c r="A56" s="84"/>
      <c r="B56" s="77"/>
      <c r="C56" s="77"/>
      <c r="D56" s="71"/>
      <c r="E56" s="72"/>
      <c r="F56" s="71"/>
    </row>
    <row r="57" spans="1:3" ht="15">
      <c r="A57" s="84"/>
      <c r="B57" s="77"/>
      <c r="C57" s="77"/>
    </row>
    <row r="58" spans="1:3" ht="15">
      <c r="A58" s="84"/>
      <c r="B58" s="77"/>
      <c r="C58" s="77"/>
    </row>
    <row r="59" spans="1:3" ht="15">
      <c r="A59" s="84"/>
      <c r="B59" s="77"/>
      <c r="C59" s="77"/>
    </row>
    <row r="60" spans="1:3" ht="15">
      <c r="A60" s="84"/>
      <c r="B60" s="77"/>
      <c r="C60" s="77"/>
    </row>
    <row r="61" spans="1:3" ht="15">
      <c r="A61" s="84"/>
      <c r="B61" s="77"/>
      <c r="C61" s="77"/>
    </row>
    <row r="62" spans="1:3" ht="15">
      <c r="A62" s="84"/>
      <c r="B62" s="77"/>
      <c r="C62" s="77"/>
    </row>
    <row r="63" spans="1:3" ht="15">
      <c r="A63" s="84"/>
      <c r="B63" s="77"/>
      <c r="C63" s="77"/>
    </row>
    <row r="64" spans="1:3" ht="15">
      <c r="A64" s="84"/>
      <c r="B64" s="77"/>
      <c r="C64" s="77"/>
    </row>
    <row r="65" spans="1:3" ht="15">
      <c r="A65" s="84"/>
      <c r="B65" s="77"/>
      <c r="C65" s="77"/>
    </row>
    <row r="66" spans="1:3" ht="15">
      <c r="A66" s="84"/>
      <c r="B66" s="77"/>
      <c r="C66" s="77"/>
    </row>
    <row r="67" spans="1:3" ht="15">
      <c r="A67" s="84"/>
      <c r="B67" s="77"/>
      <c r="C67" s="77"/>
    </row>
    <row r="68" spans="1:3" ht="15">
      <c r="A68" s="84"/>
      <c r="B68" s="77"/>
      <c r="C68" s="77"/>
    </row>
    <row r="69" spans="1:3" ht="15">
      <c r="A69" s="84"/>
      <c r="B69" s="77"/>
      <c r="C69" s="77"/>
    </row>
    <row r="70" spans="1:3" ht="15">
      <c r="A70" s="84"/>
      <c r="B70" s="77"/>
      <c r="C70" s="77"/>
    </row>
    <row r="71" spans="1:3" ht="15">
      <c r="A71" s="84"/>
      <c r="B71" s="77"/>
      <c r="C71" s="77"/>
    </row>
    <row r="72" spans="1:3" ht="15">
      <c r="A72" s="84"/>
      <c r="B72" s="77"/>
      <c r="C72" s="77"/>
    </row>
    <row r="73" spans="1:3" ht="15">
      <c r="A73" s="84"/>
      <c r="B73" s="77"/>
      <c r="C73" s="77"/>
    </row>
    <row r="74" spans="1:3" ht="15">
      <c r="A74" s="84"/>
      <c r="B74" s="77"/>
      <c r="C74" s="77"/>
    </row>
    <row r="75" spans="1:3" ht="15">
      <c r="A75" s="84"/>
      <c r="B75" s="77"/>
      <c r="C75" s="77"/>
    </row>
    <row r="76" spans="1:3" ht="15">
      <c r="A76" s="84"/>
      <c r="B76" s="77"/>
      <c r="C76" s="77"/>
    </row>
    <row r="77" spans="1:3" ht="15">
      <c r="A77" s="84"/>
      <c r="B77" s="77"/>
      <c r="C77" s="77"/>
    </row>
    <row r="78" spans="1:3" ht="15">
      <c r="A78" s="84"/>
      <c r="B78" s="77"/>
      <c r="C78" s="77"/>
    </row>
    <row r="79" spans="1:3" ht="15">
      <c r="A79" s="84"/>
      <c r="B79" s="77"/>
      <c r="C79" s="77"/>
    </row>
    <row r="80" spans="1:3" ht="15">
      <c r="A80" s="84"/>
      <c r="B80" s="77"/>
      <c r="C80" s="77"/>
    </row>
    <row r="81" spans="1:3" ht="15">
      <c r="A81" s="84"/>
      <c r="B81" s="77"/>
      <c r="C81" s="77"/>
    </row>
    <row r="82" spans="1:3" ht="15">
      <c r="A82" s="84"/>
      <c r="B82" s="77"/>
      <c r="C82" s="77"/>
    </row>
    <row r="83" spans="1:3" ht="15">
      <c r="A83" s="84"/>
      <c r="B83" s="77"/>
      <c r="C83" s="77"/>
    </row>
    <row r="84" spans="1:6" ht="15">
      <c r="A84" s="84"/>
      <c r="B84" s="77"/>
      <c r="C84" s="77"/>
      <c r="D84" s="78"/>
      <c r="E84" s="79"/>
      <c r="F84" s="78"/>
    </row>
    <row r="85" spans="1:3" ht="15">
      <c r="A85" s="84"/>
      <c r="B85" s="77"/>
      <c r="C85" s="77"/>
    </row>
    <row r="86" spans="1:6" ht="15">
      <c r="A86" s="84"/>
      <c r="B86" s="77"/>
      <c r="C86" s="77"/>
      <c r="D86" s="78"/>
      <c r="E86" s="79"/>
      <c r="F86" s="78"/>
    </row>
    <row r="87" spans="1:6" ht="15">
      <c r="A87" s="84"/>
      <c r="B87" s="77"/>
      <c r="C87" s="77"/>
      <c r="D87" s="78"/>
      <c r="E87" s="79"/>
      <c r="F87" s="78"/>
    </row>
    <row r="88" spans="1:6" s="78" customFormat="1" ht="15">
      <c r="A88" s="84"/>
      <c r="B88" s="77"/>
      <c r="C88" s="77"/>
      <c r="D88" s="75"/>
      <c r="E88" s="80"/>
      <c r="F88" s="75"/>
    </row>
    <row r="89" spans="1:6" ht="15">
      <c r="A89" s="84"/>
      <c r="B89" s="77"/>
      <c r="C89" s="77"/>
      <c r="D89" s="75"/>
      <c r="E89" s="80"/>
      <c r="F89" s="75"/>
    </row>
    <row r="90" spans="1:6" s="78" customFormat="1" ht="15">
      <c r="A90" s="84"/>
      <c r="B90" s="77"/>
      <c r="C90" s="77"/>
      <c r="D90" s="75"/>
      <c r="E90" s="80"/>
      <c r="F90" s="75"/>
    </row>
    <row r="91" spans="1:6" s="78" customFormat="1" ht="15">
      <c r="A91" s="84"/>
      <c r="B91" s="77"/>
      <c r="C91" s="77"/>
      <c r="D91" s="75"/>
      <c r="E91" s="80"/>
      <c r="F91" s="75"/>
    </row>
    <row r="92" spans="1:6" s="75" customFormat="1" ht="15">
      <c r="A92" s="84"/>
      <c r="B92" s="77"/>
      <c r="C92" s="77"/>
      <c r="D92" s="76"/>
      <c r="E92" s="81"/>
      <c r="F92" s="76"/>
    </row>
    <row r="93" spans="1:5" s="75" customFormat="1" ht="15">
      <c r="A93" s="84"/>
      <c r="B93" s="77"/>
      <c r="C93" s="77"/>
      <c r="E93" s="80"/>
    </row>
    <row r="94" spans="1:5" s="75" customFormat="1" ht="15">
      <c r="A94" s="84"/>
      <c r="B94" s="77"/>
      <c r="C94" s="77"/>
      <c r="E94" s="80"/>
    </row>
    <row r="95" spans="1:5" s="75" customFormat="1" ht="15">
      <c r="A95" s="84"/>
      <c r="B95" s="77"/>
      <c r="C95" s="77"/>
      <c r="E95" s="80"/>
    </row>
    <row r="96" spans="1:6" s="76" customFormat="1" ht="15">
      <c r="A96" s="84"/>
      <c r="B96" s="77"/>
      <c r="C96" s="77"/>
      <c r="D96" s="75"/>
      <c r="E96" s="80"/>
      <c r="F96" s="75"/>
    </row>
    <row r="97" spans="1:5" s="75" customFormat="1" ht="15">
      <c r="A97" s="84"/>
      <c r="B97" s="77"/>
      <c r="C97" s="77"/>
      <c r="E97" s="80"/>
    </row>
    <row r="98" spans="1:6" s="75" customFormat="1" ht="15">
      <c r="A98" s="84"/>
      <c r="B98" s="77"/>
      <c r="C98" s="77"/>
      <c r="D98" s="76"/>
      <c r="E98" s="81"/>
      <c r="F98" s="76"/>
    </row>
    <row r="99" spans="1:6" s="75" customFormat="1" ht="15">
      <c r="A99" s="84"/>
      <c r="B99" s="77"/>
      <c r="C99" s="77"/>
      <c r="D99" s="78"/>
      <c r="E99" s="79"/>
      <c r="F99" s="78"/>
    </row>
    <row r="100" spans="1:5" s="75" customFormat="1" ht="15">
      <c r="A100" s="84"/>
      <c r="B100" s="77"/>
      <c r="C100" s="77"/>
      <c r="E100" s="80"/>
    </row>
    <row r="101" spans="1:5" s="75" customFormat="1" ht="15">
      <c r="A101" s="84"/>
      <c r="B101" s="77"/>
      <c r="C101" s="77"/>
      <c r="E101" s="80"/>
    </row>
    <row r="102" spans="1:6" s="76" customFormat="1" ht="15">
      <c r="A102" s="84"/>
      <c r="B102" s="77"/>
      <c r="C102" s="77"/>
      <c r="D102" s="75"/>
      <c r="E102" s="80"/>
      <c r="F102" s="75"/>
    </row>
    <row r="103" spans="1:6" s="78" customFormat="1" ht="15">
      <c r="A103" s="84"/>
      <c r="B103" s="77"/>
      <c r="C103" s="77"/>
      <c r="D103" s="75"/>
      <c r="E103" s="80"/>
      <c r="F103" s="75"/>
    </row>
    <row r="104" spans="1:6" s="75" customFormat="1" ht="15">
      <c r="A104" s="84"/>
      <c r="B104" s="77"/>
      <c r="C104" s="77"/>
      <c r="D104" s="78"/>
      <c r="E104" s="79"/>
      <c r="F104" s="78"/>
    </row>
    <row r="105" spans="1:6" s="75" customFormat="1" ht="15">
      <c r="A105" s="84"/>
      <c r="B105" s="77"/>
      <c r="C105" s="77"/>
      <c r="D105" s="71"/>
      <c r="E105" s="72"/>
      <c r="F105" s="71"/>
    </row>
    <row r="106" spans="1:6" s="75" customFormat="1" ht="15">
      <c r="A106" s="84"/>
      <c r="B106" s="77"/>
      <c r="C106" s="77"/>
      <c r="D106" s="71"/>
      <c r="E106" s="72"/>
      <c r="F106" s="71"/>
    </row>
    <row r="107" spans="1:6" s="75" customFormat="1" ht="15">
      <c r="A107" s="84"/>
      <c r="B107" s="77"/>
      <c r="C107" s="77"/>
      <c r="D107" s="78"/>
      <c r="E107" s="79"/>
      <c r="F107" s="78"/>
    </row>
    <row r="108" spans="1:6" s="78" customFormat="1" ht="15">
      <c r="A108" s="84"/>
      <c r="B108" s="77"/>
      <c r="C108" s="77"/>
      <c r="D108" s="71"/>
      <c r="E108" s="72"/>
      <c r="F108" s="71"/>
    </row>
    <row r="109" spans="1:6" ht="15">
      <c r="A109" s="84"/>
      <c r="B109" s="77"/>
      <c r="C109" s="77"/>
      <c r="D109" s="78"/>
      <c r="E109" s="79"/>
      <c r="F109" s="78"/>
    </row>
    <row r="110" spans="1:3" ht="15">
      <c r="A110" s="85"/>
      <c r="B110" s="76"/>
      <c r="C110" s="76"/>
    </row>
    <row r="111" spans="1:6" s="78" customFormat="1" ht="15">
      <c r="A111" s="82"/>
      <c r="B111" s="71"/>
      <c r="C111" s="71"/>
      <c r="D111" s="71"/>
      <c r="E111" s="72"/>
      <c r="F111" s="71"/>
    </row>
    <row r="113" spans="1:6" s="78" customFormat="1" ht="15">
      <c r="A113" s="82"/>
      <c r="B113" s="71"/>
      <c r="C113" s="71"/>
      <c r="D113" s="71"/>
      <c r="E113" s="72"/>
      <c r="F113" s="71"/>
    </row>
  </sheetData>
  <sheetProtection/>
  <mergeCells count="5">
    <mergeCell ref="D1:F1"/>
    <mergeCell ref="A6:F6"/>
    <mergeCell ref="D4:F4"/>
    <mergeCell ref="D3:F3"/>
    <mergeCell ref="D2:F2"/>
  </mergeCells>
  <printOptions/>
  <pageMargins left="0.5905511811023623" right="0.5905511811023623" top="0.3937007874015748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5.00390625" style="0" customWidth="1"/>
    <col min="2" max="2" width="4.00390625" style="0" customWidth="1"/>
    <col min="3" max="3" width="23.8515625" style="0" customWidth="1"/>
    <col min="4" max="4" width="12.421875" style="0" customWidth="1"/>
    <col min="5" max="5" width="12.8515625" style="0" customWidth="1"/>
    <col min="6" max="6" width="11.7109375" style="0" customWidth="1"/>
  </cols>
  <sheetData>
    <row r="1" spans="3:6" ht="12.75">
      <c r="C1" s="195" t="s">
        <v>283</v>
      </c>
      <c r="D1" s="195"/>
      <c r="E1" s="195"/>
      <c r="F1" s="195"/>
    </row>
    <row r="2" spans="3:6" ht="12.75">
      <c r="C2" s="175"/>
      <c r="D2" s="195" t="s">
        <v>207</v>
      </c>
      <c r="E2" s="195"/>
      <c r="F2" s="195"/>
    </row>
    <row r="3" spans="3:6" ht="12.75">
      <c r="C3" s="175"/>
      <c r="D3" s="195" t="s">
        <v>125</v>
      </c>
      <c r="E3" s="195"/>
      <c r="F3" s="195"/>
    </row>
    <row r="4" spans="3:6" ht="12.75">
      <c r="C4" s="175"/>
      <c r="D4" s="195" t="s">
        <v>349</v>
      </c>
      <c r="E4" s="195"/>
      <c r="F4" s="195"/>
    </row>
    <row r="8" spans="1:9" ht="13.5" thickBot="1">
      <c r="A8" s="198" t="s">
        <v>194</v>
      </c>
      <c r="B8" s="198"/>
      <c r="C8" s="198"/>
      <c r="D8" s="198"/>
      <c r="E8" s="198"/>
      <c r="F8" s="115" t="s">
        <v>195</v>
      </c>
      <c r="G8" s="116"/>
      <c r="H8" s="116"/>
      <c r="I8" s="116"/>
    </row>
    <row r="9" spans="1:9" ht="12.75">
      <c r="A9" s="116"/>
      <c r="B9" s="116"/>
      <c r="C9" s="116"/>
      <c r="D9" s="116"/>
      <c r="E9" s="116"/>
      <c r="F9" s="117">
        <v>503117</v>
      </c>
      <c r="G9" s="116"/>
      <c r="H9" s="116"/>
      <c r="I9" s="116"/>
    </row>
    <row r="10" spans="1:9" ht="12.75">
      <c r="A10" s="199" t="s">
        <v>324</v>
      </c>
      <c r="B10" s="200"/>
      <c r="C10" s="200"/>
      <c r="D10" s="200"/>
      <c r="E10" s="118" t="s">
        <v>196</v>
      </c>
      <c r="F10" s="181" t="s">
        <v>323</v>
      </c>
      <c r="G10" s="116"/>
      <c r="H10" s="116"/>
      <c r="I10" s="116"/>
    </row>
    <row r="11" spans="1:9" ht="12.75">
      <c r="A11" s="200" t="s">
        <v>257</v>
      </c>
      <c r="B11" s="200"/>
      <c r="C11" s="200"/>
      <c r="D11" s="200"/>
      <c r="E11" s="116"/>
      <c r="F11" s="119"/>
      <c r="G11" s="116"/>
      <c r="H11" s="116"/>
      <c r="I11" s="116"/>
    </row>
    <row r="12" spans="1:9" ht="12.75">
      <c r="A12" s="199" t="s">
        <v>0</v>
      </c>
      <c r="B12" s="200"/>
      <c r="C12" s="200"/>
      <c r="D12" s="200"/>
      <c r="E12" s="118" t="s">
        <v>197</v>
      </c>
      <c r="F12" s="120"/>
      <c r="G12" s="116"/>
      <c r="H12" s="116"/>
      <c r="I12" s="116"/>
    </row>
    <row r="13" spans="1:9" ht="12.75" customHeight="1">
      <c r="A13" s="116" t="s">
        <v>198</v>
      </c>
      <c r="B13" s="116"/>
      <c r="C13" s="121" t="s">
        <v>258</v>
      </c>
      <c r="D13" s="116"/>
      <c r="E13" s="118" t="s">
        <v>199</v>
      </c>
      <c r="F13" s="122"/>
      <c r="G13" s="116"/>
      <c r="H13" s="116"/>
      <c r="I13" s="116"/>
    </row>
    <row r="14" spans="1:9" ht="12.75">
      <c r="A14" s="182" t="s">
        <v>259</v>
      </c>
      <c r="B14" s="116"/>
      <c r="C14" s="116"/>
      <c r="D14" s="116"/>
      <c r="E14" s="116"/>
      <c r="F14" s="119"/>
      <c r="G14" s="116"/>
      <c r="H14" s="116"/>
      <c r="I14" s="116"/>
    </row>
    <row r="15" spans="1:9" ht="13.5" thickBot="1">
      <c r="A15" s="116" t="s">
        <v>260</v>
      </c>
      <c r="B15" s="116"/>
      <c r="C15" s="116"/>
      <c r="D15" s="116"/>
      <c r="E15" s="116"/>
      <c r="F15" s="123">
        <v>383</v>
      </c>
      <c r="G15" s="116"/>
      <c r="H15" s="116"/>
      <c r="I15" s="116"/>
    </row>
    <row r="16" spans="1:9" ht="13.5" thickBot="1">
      <c r="A16" s="201" t="s">
        <v>200</v>
      </c>
      <c r="B16" s="202"/>
      <c r="C16" s="202"/>
      <c r="D16" s="202"/>
      <c r="E16" s="202"/>
      <c r="F16" s="202"/>
      <c r="G16" s="116"/>
      <c r="H16" s="116"/>
      <c r="I16" s="116"/>
    </row>
    <row r="17" spans="1:9" ht="38.25" customHeight="1">
      <c r="A17" s="124" t="s">
        <v>97</v>
      </c>
      <c r="B17" s="125" t="s">
        <v>95</v>
      </c>
      <c r="C17" s="126" t="s">
        <v>261</v>
      </c>
      <c r="D17" s="126" t="s">
        <v>201</v>
      </c>
      <c r="E17" s="126" t="s">
        <v>98</v>
      </c>
      <c r="F17" s="127" t="s">
        <v>202</v>
      </c>
      <c r="G17" s="116"/>
      <c r="H17" s="116"/>
      <c r="I17" s="116"/>
    </row>
    <row r="18" spans="1:9" ht="12.75">
      <c r="A18" s="128">
        <v>1</v>
      </c>
      <c r="B18" s="129">
        <v>2</v>
      </c>
      <c r="C18" s="115">
        <v>3</v>
      </c>
      <c r="D18" s="115">
        <v>4</v>
      </c>
      <c r="E18" s="115">
        <v>5</v>
      </c>
      <c r="F18" s="130">
        <v>6</v>
      </c>
      <c r="G18" s="116"/>
      <c r="H18" s="116"/>
      <c r="I18" s="116"/>
    </row>
    <row r="19" spans="1:9" ht="13.5" customHeight="1">
      <c r="A19" s="131" t="s">
        <v>269</v>
      </c>
      <c r="B19" s="132">
        <v>10</v>
      </c>
      <c r="C19" s="133" t="s">
        <v>212</v>
      </c>
      <c r="D19" s="134">
        <f>D20+D50</f>
        <v>14493960.16</v>
      </c>
      <c r="E19" s="134">
        <f>E20+E50</f>
        <v>14711304.91</v>
      </c>
      <c r="F19" s="185">
        <f>D19-E19</f>
        <v>-217344.75</v>
      </c>
      <c r="G19" s="116"/>
      <c r="H19" s="116"/>
      <c r="I19" s="116"/>
    </row>
    <row r="20" spans="1:9" ht="22.5" customHeight="1">
      <c r="A20" s="135" t="s">
        <v>255</v>
      </c>
      <c r="B20" s="132">
        <v>10</v>
      </c>
      <c r="C20" s="133" t="s">
        <v>99</v>
      </c>
      <c r="D20" s="136">
        <f>D21+D26+D34+D37+D43</f>
        <v>1104536</v>
      </c>
      <c r="E20" s="136">
        <f>E21+E26+E34+E37+E43+E47</f>
        <v>1332923.8299999998</v>
      </c>
      <c r="F20" s="137">
        <f>D20-E20</f>
        <v>-228387.82999999984</v>
      </c>
      <c r="G20" s="116"/>
      <c r="H20" s="116"/>
      <c r="I20" s="116"/>
    </row>
    <row r="21" spans="1:9" ht="24" customHeight="1">
      <c r="A21" s="138" t="s">
        <v>68</v>
      </c>
      <c r="B21" s="132">
        <v>10</v>
      </c>
      <c r="C21" s="133" t="s">
        <v>100</v>
      </c>
      <c r="D21" s="152">
        <f>D22</f>
        <v>483700</v>
      </c>
      <c r="E21" s="139">
        <f>E22</f>
        <v>611271.7699999999</v>
      </c>
      <c r="F21" s="140">
        <f aca="true" t="shared" si="0" ref="F21:F36">D21-E21</f>
        <v>-127571.7699999999</v>
      </c>
      <c r="G21" s="116"/>
      <c r="H21" s="116"/>
      <c r="I21" s="116"/>
    </row>
    <row r="22" spans="1:9" ht="23.25" customHeight="1">
      <c r="A22" s="184" t="s">
        <v>69</v>
      </c>
      <c r="B22" s="132">
        <v>10</v>
      </c>
      <c r="C22" s="133" t="s">
        <v>101</v>
      </c>
      <c r="D22" s="142">
        <f>D23+D24+D25</f>
        <v>483700</v>
      </c>
      <c r="E22" s="142">
        <f>E23+E24+E25</f>
        <v>611271.7699999999</v>
      </c>
      <c r="F22" s="178">
        <f t="shared" si="0"/>
        <v>-127571.7699999999</v>
      </c>
      <c r="G22" s="116"/>
      <c r="H22" s="116"/>
      <c r="I22" s="143"/>
    </row>
    <row r="23" spans="1:9" ht="105.75" customHeight="1">
      <c r="A23" s="180" t="s">
        <v>286</v>
      </c>
      <c r="B23" s="132">
        <v>10</v>
      </c>
      <c r="C23" s="183" t="s">
        <v>287</v>
      </c>
      <c r="D23" s="142">
        <v>483700</v>
      </c>
      <c r="E23" s="142">
        <v>609984.87</v>
      </c>
      <c r="F23" s="178">
        <f t="shared" si="0"/>
        <v>-126284.87</v>
      </c>
      <c r="G23" s="116"/>
      <c r="H23" s="116"/>
      <c r="I23" s="143"/>
    </row>
    <row r="24" spans="1:9" ht="160.5" customHeight="1">
      <c r="A24" s="180" t="s">
        <v>288</v>
      </c>
      <c r="B24" s="132">
        <v>10</v>
      </c>
      <c r="C24" s="183" t="s">
        <v>102</v>
      </c>
      <c r="D24" s="142">
        <v>0</v>
      </c>
      <c r="E24" s="142">
        <v>28.7</v>
      </c>
      <c r="F24" s="178"/>
      <c r="G24" s="116"/>
      <c r="H24" s="116"/>
      <c r="I24" s="116"/>
    </row>
    <row r="25" spans="1:9" ht="59.25" customHeight="1">
      <c r="A25" s="180" t="s">
        <v>289</v>
      </c>
      <c r="B25" s="132">
        <v>10</v>
      </c>
      <c r="C25" s="183" t="s">
        <v>290</v>
      </c>
      <c r="D25" s="142">
        <v>0</v>
      </c>
      <c r="E25" s="142">
        <v>1258.2</v>
      </c>
      <c r="F25" s="178"/>
      <c r="G25" s="116"/>
      <c r="H25" s="116"/>
      <c r="I25" s="116"/>
    </row>
    <row r="26" spans="1:9" ht="13.5" customHeight="1">
      <c r="A26" s="138" t="s">
        <v>65</v>
      </c>
      <c r="B26" s="144">
        <v>10</v>
      </c>
      <c r="C26" s="145" t="s">
        <v>103</v>
      </c>
      <c r="D26" s="139">
        <f>D27+D29</f>
        <v>228000</v>
      </c>
      <c r="E26" s="139">
        <f>E27+E29</f>
        <v>248514.45999999996</v>
      </c>
      <c r="F26" s="140">
        <f t="shared" si="0"/>
        <v>-20514.459999999963</v>
      </c>
      <c r="G26" s="116"/>
      <c r="H26" s="116"/>
      <c r="I26" s="116"/>
    </row>
    <row r="27" spans="1:9" ht="23.25" customHeight="1">
      <c r="A27" s="184" t="s">
        <v>66</v>
      </c>
      <c r="B27" s="132">
        <v>10</v>
      </c>
      <c r="C27" s="133" t="s">
        <v>104</v>
      </c>
      <c r="D27" s="142">
        <f>D28</f>
        <v>78000</v>
      </c>
      <c r="E27" s="142">
        <f>E28</f>
        <v>94319.61</v>
      </c>
      <c r="F27" s="178">
        <f t="shared" si="0"/>
        <v>-16319.61</v>
      </c>
      <c r="G27" s="116"/>
      <c r="H27" s="116"/>
      <c r="I27" s="116"/>
    </row>
    <row r="28" spans="1:9" ht="68.25" customHeight="1">
      <c r="A28" s="141" t="s">
        <v>1</v>
      </c>
      <c r="B28" s="132">
        <v>10</v>
      </c>
      <c r="C28" s="133" t="s">
        <v>106</v>
      </c>
      <c r="D28" s="142">
        <v>78000</v>
      </c>
      <c r="E28" s="142">
        <v>94319.61</v>
      </c>
      <c r="F28" s="178">
        <f t="shared" si="0"/>
        <v>-16319.61</v>
      </c>
      <c r="G28" s="116"/>
      <c r="H28" s="116"/>
      <c r="I28" s="116"/>
    </row>
    <row r="29" spans="1:9" ht="11.25" customHeight="1">
      <c r="A29" s="184" t="s">
        <v>107</v>
      </c>
      <c r="B29" s="132">
        <v>10</v>
      </c>
      <c r="C29" s="133" t="s">
        <v>108</v>
      </c>
      <c r="D29" s="142">
        <f>D30+D32</f>
        <v>150000</v>
      </c>
      <c r="E29" s="142">
        <f>E30+E32</f>
        <v>154194.84999999998</v>
      </c>
      <c r="F29" s="178">
        <f t="shared" si="0"/>
        <v>-4194.849999999977</v>
      </c>
      <c r="G29" s="116"/>
      <c r="H29" s="116"/>
      <c r="I29" s="116"/>
    </row>
    <row r="30" spans="1:9" ht="57.75" customHeight="1">
      <c r="A30" s="141" t="s">
        <v>265</v>
      </c>
      <c r="B30" s="132">
        <v>10</v>
      </c>
      <c r="C30" s="133" t="s">
        <v>109</v>
      </c>
      <c r="D30" s="142">
        <f>D31</f>
        <v>75000</v>
      </c>
      <c r="E30" s="142">
        <f>E31</f>
        <v>77333.7</v>
      </c>
      <c r="F30" s="178">
        <f t="shared" si="0"/>
        <v>-2333.699999999997</v>
      </c>
      <c r="G30" s="116"/>
      <c r="H30" s="116"/>
      <c r="I30" s="116"/>
    </row>
    <row r="31" spans="1:9" ht="101.25" customHeight="1">
      <c r="A31" s="141" t="s">
        <v>264</v>
      </c>
      <c r="B31" s="132">
        <v>10</v>
      </c>
      <c r="C31" s="133" t="s">
        <v>111</v>
      </c>
      <c r="D31" s="142">
        <v>75000</v>
      </c>
      <c r="E31" s="142">
        <v>77333.7</v>
      </c>
      <c r="F31" s="178">
        <f t="shared" si="0"/>
        <v>-2333.699999999997</v>
      </c>
      <c r="G31" s="116"/>
      <c r="H31" s="116"/>
      <c r="I31" s="116"/>
    </row>
    <row r="32" spans="1:9" ht="57.75" customHeight="1">
      <c r="A32" s="141" t="s">
        <v>263</v>
      </c>
      <c r="B32" s="132">
        <v>10</v>
      </c>
      <c r="C32" s="133" t="s">
        <v>112</v>
      </c>
      <c r="D32" s="142">
        <f>D33</f>
        <v>75000</v>
      </c>
      <c r="E32" s="142">
        <f>E33</f>
        <v>76861.15</v>
      </c>
      <c r="F32" s="178">
        <f t="shared" si="0"/>
        <v>-1861.1499999999942</v>
      </c>
      <c r="G32" s="116"/>
      <c r="H32" s="116"/>
      <c r="I32" s="116"/>
    </row>
    <row r="33" spans="1:9" ht="105.75" customHeight="1">
      <c r="A33" s="141" t="s">
        <v>262</v>
      </c>
      <c r="B33" s="132">
        <v>10</v>
      </c>
      <c r="C33" s="133" t="s">
        <v>113</v>
      </c>
      <c r="D33" s="142">
        <v>75000</v>
      </c>
      <c r="E33" s="142">
        <v>76861.15</v>
      </c>
      <c r="F33" s="178">
        <f t="shared" si="0"/>
        <v>-1861.1499999999942</v>
      </c>
      <c r="G33" s="116"/>
      <c r="H33" s="116"/>
      <c r="I33" s="116"/>
    </row>
    <row r="34" spans="1:9" ht="23.25" customHeight="1">
      <c r="A34" s="138" t="s">
        <v>266</v>
      </c>
      <c r="B34" s="132">
        <v>10</v>
      </c>
      <c r="C34" s="133" t="s">
        <v>231</v>
      </c>
      <c r="D34" s="139">
        <f>D35</f>
        <v>20836</v>
      </c>
      <c r="E34" s="139">
        <f>E35</f>
        <v>22760</v>
      </c>
      <c r="F34" s="140">
        <f t="shared" si="0"/>
        <v>-1924</v>
      </c>
      <c r="G34" s="116"/>
      <c r="H34" s="116"/>
      <c r="I34" s="116"/>
    </row>
    <row r="35" spans="1:9" ht="66" customHeight="1">
      <c r="A35" s="146" t="s">
        <v>267</v>
      </c>
      <c r="B35" s="147">
        <v>10</v>
      </c>
      <c r="C35" s="148" t="s">
        <v>233</v>
      </c>
      <c r="D35" s="149">
        <f>D36</f>
        <v>20836</v>
      </c>
      <c r="E35" s="149">
        <f>E36</f>
        <v>22760</v>
      </c>
      <c r="F35" s="178">
        <f t="shared" si="0"/>
        <v>-1924</v>
      </c>
      <c r="G35" s="116"/>
      <c r="H35" s="116"/>
      <c r="I35" s="116"/>
    </row>
    <row r="36" spans="1:9" ht="123.75" customHeight="1">
      <c r="A36" s="146" t="s">
        <v>268</v>
      </c>
      <c r="B36" s="147">
        <v>10</v>
      </c>
      <c r="C36" s="148" t="s">
        <v>132</v>
      </c>
      <c r="D36" s="149">
        <v>20836</v>
      </c>
      <c r="E36" s="149">
        <v>22760</v>
      </c>
      <c r="F36" s="178">
        <f t="shared" si="0"/>
        <v>-1924</v>
      </c>
      <c r="G36" s="116"/>
      <c r="H36" s="116"/>
      <c r="I36" s="116"/>
    </row>
    <row r="37" spans="1:9" ht="69.75" customHeight="1">
      <c r="A37" s="138" t="s">
        <v>70</v>
      </c>
      <c r="B37" s="132">
        <v>10</v>
      </c>
      <c r="C37" s="133" t="s">
        <v>114</v>
      </c>
      <c r="D37" s="139">
        <f>D38</f>
        <v>366200</v>
      </c>
      <c r="E37" s="139">
        <f>E38</f>
        <v>442526.22000000003</v>
      </c>
      <c r="F37" s="140">
        <f aca="true" t="shared" si="1" ref="F37:F60">D37-E37</f>
        <v>-76326.22000000003</v>
      </c>
      <c r="G37" s="116"/>
      <c r="H37" s="116"/>
      <c r="I37" s="116"/>
    </row>
    <row r="38" spans="1:9" ht="144.75" customHeight="1">
      <c r="A38" s="141" t="s">
        <v>2</v>
      </c>
      <c r="B38" s="132">
        <v>10</v>
      </c>
      <c r="C38" s="133" t="s">
        <v>115</v>
      </c>
      <c r="D38" s="142">
        <f>D39+D41</f>
        <v>366200</v>
      </c>
      <c r="E38" s="142">
        <f>E39+E41</f>
        <v>442526.22000000003</v>
      </c>
      <c r="F38" s="178">
        <f t="shared" si="1"/>
        <v>-76326.22000000003</v>
      </c>
      <c r="G38" s="116"/>
      <c r="H38" s="116"/>
      <c r="I38" s="116"/>
    </row>
    <row r="39" spans="1:9" ht="87" customHeight="1">
      <c r="A39" s="141" t="s">
        <v>270</v>
      </c>
      <c r="B39" s="132">
        <v>10</v>
      </c>
      <c r="C39" s="133" t="s">
        <v>116</v>
      </c>
      <c r="D39" s="142">
        <f>D40</f>
        <v>46000</v>
      </c>
      <c r="E39" s="142">
        <f>E40</f>
        <v>59544.2</v>
      </c>
      <c r="F39" s="178">
        <f t="shared" si="1"/>
        <v>-13544.199999999997</v>
      </c>
      <c r="G39" s="116"/>
      <c r="H39" s="116"/>
      <c r="I39" s="116"/>
    </row>
    <row r="40" spans="1:9" ht="115.5" customHeight="1">
      <c r="A40" s="141" t="s">
        <v>271</v>
      </c>
      <c r="B40" s="132">
        <v>10</v>
      </c>
      <c r="C40" s="183" t="s">
        <v>293</v>
      </c>
      <c r="D40" s="142">
        <v>46000</v>
      </c>
      <c r="E40" s="142">
        <v>59544.2</v>
      </c>
      <c r="F40" s="178">
        <f t="shared" si="1"/>
        <v>-13544.199999999997</v>
      </c>
      <c r="G40" s="116"/>
      <c r="H40" s="116"/>
      <c r="I40" s="116"/>
    </row>
    <row r="41" spans="1:9" ht="135" customHeight="1">
      <c r="A41" s="141" t="s">
        <v>272</v>
      </c>
      <c r="B41" s="132">
        <v>10</v>
      </c>
      <c r="C41" s="133" t="s">
        <v>117</v>
      </c>
      <c r="D41" s="142">
        <f>D42</f>
        <v>320200</v>
      </c>
      <c r="E41" s="142">
        <f>E42</f>
        <v>382982.02</v>
      </c>
      <c r="F41" s="178">
        <f t="shared" si="1"/>
        <v>-62782.02000000002</v>
      </c>
      <c r="G41" s="116"/>
      <c r="H41" s="116"/>
      <c r="I41" s="116"/>
    </row>
    <row r="42" spans="1:9" ht="91.5" customHeight="1">
      <c r="A42" s="141" t="s">
        <v>273</v>
      </c>
      <c r="B42" s="132">
        <v>10</v>
      </c>
      <c r="C42" s="133" t="s">
        <v>118</v>
      </c>
      <c r="D42" s="142">
        <v>320200</v>
      </c>
      <c r="E42" s="142">
        <v>382982.02</v>
      </c>
      <c r="F42" s="178">
        <f t="shared" si="1"/>
        <v>-62782.02000000002</v>
      </c>
      <c r="G42" s="116"/>
      <c r="H42" s="116"/>
      <c r="I42" s="116"/>
    </row>
    <row r="43" spans="1:9" ht="36" customHeight="1">
      <c r="A43" s="138" t="s">
        <v>239</v>
      </c>
      <c r="B43" s="132">
        <v>10</v>
      </c>
      <c r="C43" s="133" t="s">
        <v>133</v>
      </c>
      <c r="D43" s="150">
        <f aca="true" t="shared" si="2" ref="D43:E45">D44</f>
        <v>5800</v>
      </c>
      <c r="E43" s="150">
        <f t="shared" si="2"/>
        <v>5751.38</v>
      </c>
      <c r="F43" s="140">
        <f t="shared" si="1"/>
        <v>48.61999999999989</v>
      </c>
      <c r="G43" s="116"/>
      <c r="H43" s="116"/>
      <c r="I43" s="116"/>
    </row>
    <row r="44" spans="1:9" ht="78" customHeight="1">
      <c r="A44" s="141" t="s">
        <v>275</v>
      </c>
      <c r="B44" s="132">
        <v>10</v>
      </c>
      <c r="C44" s="133" t="s">
        <v>242</v>
      </c>
      <c r="D44" s="149">
        <f t="shared" si="2"/>
        <v>5800</v>
      </c>
      <c r="E44" s="149">
        <f t="shared" si="2"/>
        <v>5751.38</v>
      </c>
      <c r="F44" s="178">
        <f t="shared" si="1"/>
        <v>48.61999999999989</v>
      </c>
      <c r="G44" s="116"/>
      <c r="H44" s="116"/>
      <c r="I44" s="116"/>
    </row>
    <row r="45" spans="1:9" ht="45" customHeight="1">
      <c r="A45" s="141" t="s">
        <v>274</v>
      </c>
      <c r="B45" s="132">
        <v>10</v>
      </c>
      <c r="C45" s="183" t="s">
        <v>292</v>
      </c>
      <c r="D45" s="149">
        <f t="shared" si="2"/>
        <v>5800</v>
      </c>
      <c r="E45" s="149">
        <f t="shared" si="2"/>
        <v>5751.38</v>
      </c>
      <c r="F45" s="178">
        <f t="shared" si="1"/>
        <v>48.61999999999989</v>
      </c>
      <c r="G45" s="116"/>
      <c r="H45" s="116"/>
      <c r="I45" s="116"/>
    </row>
    <row r="46" spans="1:9" ht="68.25" customHeight="1">
      <c r="A46" s="141" t="s">
        <v>204</v>
      </c>
      <c r="B46" s="132">
        <v>10</v>
      </c>
      <c r="C46" s="183" t="s">
        <v>291</v>
      </c>
      <c r="D46" s="142">
        <v>5800</v>
      </c>
      <c r="E46" s="142">
        <v>5751.38</v>
      </c>
      <c r="F46" s="177">
        <f t="shared" si="1"/>
        <v>48.61999999999989</v>
      </c>
      <c r="G46" s="151"/>
      <c r="H46" s="116"/>
      <c r="I46" s="116"/>
    </row>
    <row r="47" spans="1:9" ht="39.75" customHeight="1">
      <c r="A47" s="188" t="s">
        <v>319</v>
      </c>
      <c r="B47" s="132">
        <v>10</v>
      </c>
      <c r="C47" s="190" t="s">
        <v>322</v>
      </c>
      <c r="D47" s="192"/>
      <c r="E47" s="192">
        <f>E48</f>
        <v>2100</v>
      </c>
      <c r="F47" s="192"/>
      <c r="G47" s="151"/>
      <c r="H47" s="116"/>
      <c r="I47" s="116"/>
    </row>
    <row r="48" spans="1:9" ht="68.25" customHeight="1">
      <c r="A48" s="89" t="s">
        <v>320</v>
      </c>
      <c r="B48" s="132">
        <v>10</v>
      </c>
      <c r="C48" s="191" t="s">
        <v>321</v>
      </c>
      <c r="D48" s="142"/>
      <c r="E48" s="142">
        <f>E49</f>
        <v>2100</v>
      </c>
      <c r="F48" s="177"/>
      <c r="G48" s="151"/>
      <c r="H48" s="116"/>
      <c r="I48" s="116"/>
    </row>
    <row r="49" spans="1:9" ht="68.25" customHeight="1">
      <c r="A49" s="89" t="s">
        <v>134</v>
      </c>
      <c r="B49" s="132">
        <v>10</v>
      </c>
      <c r="C49" s="191" t="s">
        <v>321</v>
      </c>
      <c r="D49" s="142"/>
      <c r="E49" s="142">
        <v>2100</v>
      </c>
      <c r="F49" s="177"/>
      <c r="G49" s="151"/>
      <c r="H49" s="116"/>
      <c r="I49" s="116"/>
    </row>
    <row r="50" spans="1:9" ht="21.75" customHeight="1">
      <c r="A50" s="138" t="s">
        <v>67</v>
      </c>
      <c r="B50" s="132">
        <v>10</v>
      </c>
      <c r="C50" s="133" t="s">
        <v>119</v>
      </c>
      <c r="D50" s="139">
        <f>D51</f>
        <v>13389424.16</v>
      </c>
      <c r="E50" s="139">
        <f>E51</f>
        <v>13378381.08</v>
      </c>
      <c r="F50" s="140">
        <f t="shared" si="1"/>
        <v>11043.080000000075</v>
      </c>
      <c r="G50" s="116"/>
      <c r="H50" s="116"/>
      <c r="I50" s="116"/>
    </row>
    <row r="51" spans="1:9" ht="56.25" customHeight="1">
      <c r="A51" s="146" t="s">
        <v>276</v>
      </c>
      <c r="B51" s="132">
        <v>10</v>
      </c>
      <c r="C51" s="133" t="s">
        <v>120</v>
      </c>
      <c r="D51" s="149">
        <f>D52+D55+D58</f>
        <v>13389424.16</v>
      </c>
      <c r="E51" s="149">
        <f>E52+E55+E58</f>
        <v>13378381.08</v>
      </c>
      <c r="F51" s="178">
        <f t="shared" si="1"/>
        <v>11043.080000000075</v>
      </c>
      <c r="G51" s="116"/>
      <c r="H51" s="116"/>
      <c r="I51" s="116"/>
    </row>
    <row r="52" spans="1:9" ht="33.75" customHeight="1">
      <c r="A52" s="138" t="s">
        <v>246</v>
      </c>
      <c r="B52" s="132">
        <v>10</v>
      </c>
      <c r="C52" s="133" t="s">
        <v>121</v>
      </c>
      <c r="D52" s="139">
        <f>D53</f>
        <v>4609400</v>
      </c>
      <c r="E52" s="139">
        <f>E53</f>
        <v>4609400</v>
      </c>
      <c r="F52" s="140">
        <f t="shared" si="1"/>
        <v>0</v>
      </c>
      <c r="G52" s="116"/>
      <c r="H52" s="116"/>
      <c r="I52" s="116"/>
    </row>
    <row r="53" spans="1:9" ht="21.75" customHeight="1">
      <c r="A53" s="146" t="s">
        <v>247</v>
      </c>
      <c r="B53" s="132">
        <v>10</v>
      </c>
      <c r="C53" s="133" t="s">
        <v>205</v>
      </c>
      <c r="D53" s="149">
        <f>D54</f>
        <v>4609400</v>
      </c>
      <c r="E53" s="149">
        <f>E54</f>
        <v>4609400</v>
      </c>
      <c r="F53" s="178">
        <f t="shared" si="1"/>
        <v>0</v>
      </c>
      <c r="G53" s="116"/>
      <c r="H53" s="116"/>
      <c r="I53" s="116"/>
    </row>
    <row r="54" spans="1:9" ht="32.25" customHeight="1">
      <c r="A54" s="146" t="s">
        <v>277</v>
      </c>
      <c r="B54" s="132">
        <v>10</v>
      </c>
      <c r="C54" s="133" t="s">
        <v>135</v>
      </c>
      <c r="D54" s="149">
        <v>4609400</v>
      </c>
      <c r="E54" s="149">
        <v>4609400</v>
      </c>
      <c r="F54" s="178">
        <f t="shared" si="1"/>
        <v>0</v>
      </c>
      <c r="G54" s="116"/>
      <c r="H54" s="116"/>
      <c r="I54" s="116"/>
    </row>
    <row r="55" spans="1:9" ht="45.75" customHeight="1">
      <c r="A55" s="138" t="s">
        <v>278</v>
      </c>
      <c r="B55" s="132">
        <v>10</v>
      </c>
      <c r="C55" s="133" t="s">
        <v>136</v>
      </c>
      <c r="D55" s="139">
        <f>D56</f>
        <v>255994.23</v>
      </c>
      <c r="E55" s="139">
        <f>E56</f>
        <v>254951.15</v>
      </c>
      <c r="F55" s="140">
        <f t="shared" si="1"/>
        <v>1043.0800000000163</v>
      </c>
      <c r="G55" s="116"/>
      <c r="H55" s="116"/>
      <c r="I55" s="116"/>
    </row>
    <row r="56" spans="1:9" ht="57.75" customHeight="1">
      <c r="A56" s="146" t="s">
        <v>279</v>
      </c>
      <c r="B56" s="132">
        <v>10</v>
      </c>
      <c r="C56" s="133" t="s">
        <v>251</v>
      </c>
      <c r="D56" s="149">
        <f>D57</f>
        <v>255994.23</v>
      </c>
      <c r="E56" s="149">
        <f>E57</f>
        <v>254951.15</v>
      </c>
      <c r="F56" s="178">
        <f t="shared" si="1"/>
        <v>1043.0800000000163</v>
      </c>
      <c r="G56" s="116"/>
      <c r="H56" s="116"/>
      <c r="I56" s="116"/>
    </row>
    <row r="57" spans="1:9" ht="58.5" customHeight="1">
      <c r="A57" s="146" t="s">
        <v>280</v>
      </c>
      <c r="B57" s="132">
        <v>10</v>
      </c>
      <c r="C57" s="133" t="s">
        <v>137</v>
      </c>
      <c r="D57" s="149">
        <v>255994.23</v>
      </c>
      <c r="E57" s="149">
        <v>254951.15</v>
      </c>
      <c r="F57" s="178">
        <f t="shared" si="1"/>
        <v>1043.0800000000163</v>
      </c>
      <c r="G57" s="116"/>
      <c r="H57" s="116"/>
      <c r="I57" s="116"/>
    </row>
    <row r="58" spans="1:9" ht="21" customHeight="1">
      <c r="A58" s="138" t="s">
        <v>138</v>
      </c>
      <c r="B58" s="132">
        <v>10</v>
      </c>
      <c r="C58" s="133" t="s">
        <v>122</v>
      </c>
      <c r="D58" s="139">
        <f>D59</f>
        <v>8524029.93</v>
      </c>
      <c r="E58" s="139">
        <f>E59</f>
        <v>8514029.93</v>
      </c>
      <c r="F58" s="140">
        <f t="shared" si="1"/>
        <v>10000</v>
      </c>
      <c r="G58" s="116"/>
      <c r="H58" s="116"/>
      <c r="I58" s="116"/>
    </row>
    <row r="59" spans="1:9" ht="34.5" customHeight="1">
      <c r="A59" s="146" t="s">
        <v>252</v>
      </c>
      <c r="B59" s="132">
        <v>10</v>
      </c>
      <c r="C59" s="133" t="s">
        <v>253</v>
      </c>
      <c r="D59" s="149">
        <f>D60</f>
        <v>8524029.93</v>
      </c>
      <c r="E59" s="149">
        <f>E60</f>
        <v>8514029.93</v>
      </c>
      <c r="F59" s="178">
        <f t="shared" si="1"/>
        <v>10000</v>
      </c>
      <c r="G59" s="116"/>
      <c r="H59" s="116"/>
      <c r="I59" s="116"/>
    </row>
    <row r="60" spans="1:9" ht="34.5" customHeight="1">
      <c r="A60" s="146" t="s">
        <v>254</v>
      </c>
      <c r="B60" s="132">
        <v>10</v>
      </c>
      <c r="C60" s="133" t="s">
        <v>123</v>
      </c>
      <c r="D60" s="149">
        <v>8524029.93</v>
      </c>
      <c r="E60" s="149">
        <v>8514029.93</v>
      </c>
      <c r="F60" s="178">
        <f t="shared" si="1"/>
        <v>10000</v>
      </c>
      <c r="G60" s="116"/>
      <c r="H60" s="116"/>
      <c r="I60" s="116"/>
    </row>
    <row r="61" spans="1:9" ht="12.75">
      <c r="A61" s="116"/>
      <c r="B61" s="116"/>
      <c r="C61" s="116"/>
      <c r="D61" s="116"/>
      <c r="E61" s="116"/>
      <c r="F61" s="116"/>
      <c r="G61" s="116"/>
      <c r="H61" s="116"/>
      <c r="I61" s="116"/>
    </row>
    <row r="62" spans="1:9" ht="12.75">
      <c r="A62" s="116"/>
      <c r="B62" s="116"/>
      <c r="C62" s="116"/>
      <c r="D62" s="116"/>
      <c r="E62" s="116"/>
      <c r="F62" s="116"/>
      <c r="G62" s="116"/>
      <c r="H62" s="116"/>
      <c r="I62" s="116"/>
    </row>
    <row r="63" spans="1:9" ht="12.75">
      <c r="A63" s="116"/>
      <c r="B63" s="116"/>
      <c r="C63" s="116" t="s">
        <v>32</v>
      </c>
      <c r="D63" s="116"/>
      <c r="E63" s="116"/>
      <c r="F63" s="116"/>
      <c r="G63" s="116"/>
      <c r="H63" s="116"/>
      <c r="I63" s="116"/>
    </row>
  </sheetData>
  <sheetProtection/>
  <mergeCells count="9">
    <mergeCell ref="A8:E8"/>
    <mergeCell ref="A10:D10"/>
    <mergeCell ref="A16:F16"/>
    <mergeCell ref="A12:D12"/>
    <mergeCell ref="A11:D11"/>
    <mergeCell ref="C1:F1"/>
    <mergeCell ref="D2:F2"/>
    <mergeCell ref="D3:F3"/>
    <mergeCell ref="D4:F4"/>
  </mergeCells>
  <printOptions/>
  <pageMargins left="0.3937007874015748" right="0.1968503937007874" top="0.3937007874015748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E4" sqref="E4:G4"/>
    </sheetView>
  </sheetViews>
  <sheetFormatPr defaultColWidth="9.140625" defaultRowHeight="12.75"/>
  <cols>
    <col min="1" max="1" width="25.140625" style="0" customWidth="1"/>
    <col min="2" max="2" width="6.140625" style="0" customWidth="1"/>
    <col min="3" max="3" width="8.7109375" style="0" customWidth="1"/>
    <col min="4" max="4" width="7.28125" style="0" customWidth="1"/>
    <col min="5" max="5" width="11.28125" style="22" customWidth="1"/>
    <col min="6" max="6" width="11.8515625" style="0" customWidth="1"/>
    <col min="7" max="7" width="12.00390625" style="54" customWidth="1"/>
  </cols>
  <sheetData>
    <row r="1" spans="5:7" ht="12.75">
      <c r="E1" s="195" t="s">
        <v>76</v>
      </c>
      <c r="F1" s="195"/>
      <c r="G1" s="195"/>
    </row>
    <row r="2" spans="5:7" ht="12.75">
      <c r="E2" s="195" t="s">
        <v>77</v>
      </c>
      <c r="F2" s="195"/>
      <c r="G2" s="195"/>
    </row>
    <row r="3" spans="1:7" ht="12.75">
      <c r="A3" s="6"/>
      <c r="B3" s="5"/>
      <c r="C3" s="5"/>
      <c r="D3" s="5"/>
      <c r="E3" s="195" t="s">
        <v>349</v>
      </c>
      <c r="F3" s="211"/>
      <c r="G3" s="211"/>
    </row>
    <row r="4" spans="1:7" ht="15" customHeight="1">
      <c r="A4" s="6"/>
      <c r="B4" s="5"/>
      <c r="C4" s="7" t="s">
        <v>32</v>
      </c>
      <c r="D4" s="8"/>
      <c r="E4" s="213"/>
      <c r="F4" s="214"/>
      <c r="G4" s="214"/>
    </row>
    <row r="5" spans="1:7" ht="39.75" customHeight="1">
      <c r="A5" s="212" t="s">
        <v>339</v>
      </c>
      <c r="B5" s="212"/>
      <c r="C5" s="212"/>
      <c r="D5" s="212"/>
      <c r="E5" s="212"/>
      <c r="F5" s="212"/>
      <c r="G5" s="212"/>
    </row>
    <row r="6" spans="1:7" ht="51.75" customHeight="1">
      <c r="A6" s="9" t="s">
        <v>33</v>
      </c>
      <c r="B6" s="9" t="s">
        <v>34</v>
      </c>
      <c r="C6" s="9" t="s">
        <v>35</v>
      </c>
      <c r="D6" s="9" t="s">
        <v>36</v>
      </c>
      <c r="E6" s="63" t="s">
        <v>3</v>
      </c>
      <c r="F6" s="9" t="s">
        <v>92</v>
      </c>
      <c r="G6" s="53" t="s">
        <v>88</v>
      </c>
    </row>
    <row r="7" spans="1:7" ht="28.5" customHeight="1">
      <c r="A7" s="206" t="s">
        <v>281</v>
      </c>
      <c r="B7" s="207"/>
      <c r="C7" s="207"/>
      <c r="D7" s="207"/>
      <c r="E7" s="207"/>
      <c r="F7" s="207"/>
      <c r="G7" s="208"/>
    </row>
    <row r="8" spans="1:7" ht="12.75">
      <c r="A8" s="10"/>
      <c r="B8" s="11" t="s">
        <v>37</v>
      </c>
      <c r="C8" s="11" t="s">
        <v>9</v>
      </c>
      <c r="D8" s="11" t="s">
        <v>189</v>
      </c>
      <c r="E8" s="62">
        <v>489052.01</v>
      </c>
      <c r="F8" s="62">
        <v>357700.47</v>
      </c>
      <c r="G8" s="59">
        <f>F8/E8*100</f>
        <v>73.1416010333952</v>
      </c>
    </row>
    <row r="9" spans="1:7" ht="30.75" customHeight="1">
      <c r="A9" s="203" t="s">
        <v>4</v>
      </c>
      <c r="B9" s="204"/>
      <c r="C9" s="204"/>
      <c r="D9" s="204"/>
      <c r="E9" s="204"/>
      <c r="F9" s="204"/>
      <c r="G9" s="205"/>
    </row>
    <row r="10" spans="1:7" ht="13.5" customHeight="1">
      <c r="A10" s="10"/>
      <c r="B10" s="11" t="s">
        <v>38</v>
      </c>
      <c r="C10" s="11" t="s">
        <v>5</v>
      </c>
      <c r="D10" s="11" t="s">
        <v>189</v>
      </c>
      <c r="E10" s="62">
        <v>82645.13</v>
      </c>
      <c r="F10" s="62">
        <v>82645.13</v>
      </c>
      <c r="G10" s="59">
        <f>F10/E10*100</f>
        <v>100</v>
      </c>
    </row>
    <row r="11" spans="1:7" ht="30.75" customHeight="1">
      <c r="A11" s="203" t="s">
        <v>6</v>
      </c>
      <c r="B11" s="204"/>
      <c r="C11" s="204"/>
      <c r="D11" s="204"/>
      <c r="E11" s="204"/>
      <c r="F11" s="204"/>
      <c r="G11" s="205"/>
    </row>
    <row r="12" spans="1:7" ht="13.5">
      <c r="A12" s="12"/>
      <c r="B12" s="11" t="s">
        <v>7</v>
      </c>
      <c r="C12" s="11" t="s">
        <v>5</v>
      </c>
      <c r="D12" s="11" t="s">
        <v>189</v>
      </c>
      <c r="E12" s="52">
        <v>3726439.22</v>
      </c>
      <c r="F12" s="38">
        <v>3469637.29</v>
      </c>
      <c r="G12" s="59">
        <f>F12/E12*100</f>
        <v>93.1086510516063</v>
      </c>
    </row>
    <row r="13" spans="1:7" ht="18" customHeight="1">
      <c r="A13" s="203" t="s">
        <v>141</v>
      </c>
      <c r="B13" s="204"/>
      <c r="C13" s="204"/>
      <c r="D13" s="204"/>
      <c r="E13" s="204"/>
      <c r="F13" s="204"/>
      <c r="G13" s="205"/>
    </row>
    <row r="14" spans="1:7" ht="13.5">
      <c r="A14" s="12"/>
      <c r="B14" s="11" t="s">
        <v>174</v>
      </c>
      <c r="C14" s="11" t="s">
        <v>5</v>
      </c>
      <c r="D14" s="11" t="s">
        <v>189</v>
      </c>
      <c r="E14" s="52">
        <v>0</v>
      </c>
      <c r="F14" s="38">
        <v>0</v>
      </c>
      <c r="G14" s="59"/>
    </row>
    <row r="15" spans="1:7" ht="18.75" customHeight="1">
      <c r="A15" s="209" t="s">
        <v>90</v>
      </c>
      <c r="B15" s="209"/>
      <c r="C15" s="209"/>
      <c r="D15" s="209"/>
      <c r="E15" s="209"/>
      <c r="F15" s="62"/>
      <c r="G15" s="59"/>
    </row>
    <row r="16" spans="1:7" ht="11.25" customHeight="1">
      <c r="A16" s="10"/>
      <c r="B16" s="11" t="s">
        <v>8</v>
      </c>
      <c r="C16" s="11" t="s">
        <v>5</v>
      </c>
      <c r="D16" s="101" t="s">
        <v>189</v>
      </c>
      <c r="E16" s="52">
        <v>241530.53</v>
      </c>
      <c r="F16" s="38">
        <v>170343.67</v>
      </c>
      <c r="G16" s="59">
        <f>F16/E16*100</f>
        <v>70.52676529132778</v>
      </c>
    </row>
    <row r="17" spans="1:7" ht="18.75" customHeight="1">
      <c r="A17" s="203" t="s">
        <v>175</v>
      </c>
      <c r="B17" s="204"/>
      <c r="C17" s="204"/>
      <c r="D17" s="204"/>
      <c r="E17" s="204"/>
      <c r="F17" s="204"/>
      <c r="G17" s="205"/>
    </row>
    <row r="18" spans="1:7" ht="13.5">
      <c r="A18" s="74"/>
      <c r="B18" s="11" t="s">
        <v>176</v>
      </c>
      <c r="C18" s="11" t="s">
        <v>5</v>
      </c>
      <c r="D18" s="11" t="s">
        <v>189</v>
      </c>
      <c r="E18" s="52">
        <v>255994.23</v>
      </c>
      <c r="F18" s="52">
        <v>254951.15</v>
      </c>
      <c r="G18" s="59">
        <f>F18/E18*100</f>
        <v>99.59253769118155</v>
      </c>
    </row>
    <row r="19" spans="1:7" ht="20.25" customHeight="1">
      <c r="A19" s="203" t="s">
        <v>144</v>
      </c>
      <c r="B19" s="204"/>
      <c r="C19" s="204"/>
      <c r="D19" s="204"/>
      <c r="E19" s="204"/>
      <c r="F19" s="204"/>
      <c r="G19" s="205"/>
    </row>
    <row r="20" spans="1:7" ht="13.5">
      <c r="A20" s="74"/>
      <c r="B20" s="11" t="s">
        <v>178</v>
      </c>
      <c r="C20" s="11" t="s">
        <v>5</v>
      </c>
      <c r="D20" s="11" t="s">
        <v>189</v>
      </c>
      <c r="E20" s="52">
        <v>20000</v>
      </c>
      <c r="F20" s="52">
        <v>0</v>
      </c>
      <c r="G20" s="59"/>
    </row>
    <row r="21" spans="1:7" ht="13.5">
      <c r="A21" s="74"/>
      <c r="B21" s="11" t="s">
        <v>10</v>
      </c>
      <c r="C21" s="11" t="s">
        <v>5</v>
      </c>
      <c r="D21" s="11" t="s">
        <v>189</v>
      </c>
      <c r="E21" s="52">
        <v>168378</v>
      </c>
      <c r="F21" s="52">
        <v>168378</v>
      </c>
      <c r="G21" s="59">
        <f>F21/E21*100</f>
        <v>100</v>
      </c>
    </row>
    <row r="22" spans="1:7" ht="20.25" customHeight="1">
      <c r="A22" s="203" t="s">
        <v>294</v>
      </c>
      <c r="B22" s="204"/>
      <c r="C22" s="204"/>
      <c r="D22" s="204"/>
      <c r="E22" s="204"/>
      <c r="F22" s="204"/>
      <c r="G22" s="205"/>
    </row>
    <row r="23" spans="1:7" ht="13.5">
      <c r="A23" s="108"/>
      <c r="B23" s="186" t="s">
        <v>295</v>
      </c>
      <c r="C23" s="153" t="s">
        <v>5</v>
      </c>
      <c r="D23" s="153" t="s">
        <v>189</v>
      </c>
      <c r="E23" s="187">
        <v>2806732.08</v>
      </c>
      <c r="F23" s="52">
        <v>2699157.1</v>
      </c>
      <c r="G23" s="59">
        <f>F23/E23*100</f>
        <v>96.16725156039831</v>
      </c>
    </row>
    <row r="24" spans="1:7" ht="19.5" customHeight="1">
      <c r="A24" s="203" t="s">
        <v>42</v>
      </c>
      <c r="B24" s="204"/>
      <c r="C24" s="204"/>
      <c r="D24" s="204"/>
      <c r="E24" s="205"/>
      <c r="F24" s="62"/>
      <c r="G24" s="59"/>
    </row>
    <row r="25" spans="1:7" ht="13.5">
      <c r="A25" s="74"/>
      <c r="B25" s="11" t="s">
        <v>130</v>
      </c>
      <c r="C25" s="11" t="s">
        <v>5</v>
      </c>
      <c r="D25" s="11" t="s">
        <v>173</v>
      </c>
      <c r="E25" s="62">
        <v>863818</v>
      </c>
      <c r="F25" s="38">
        <v>667476</v>
      </c>
      <c r="G25" s="59">
        <f>F25/E25*100</f>
        <v>77.27044354250549</v>
      </c>
    </row>
    <row r="26" spans="1:7" ht="12.75">
      <c r="A26" s="10"/>
      <c r="B26" s="11" t="s">
        <v>39</v>
      </c>
      <c r="C26" s="11" t="s">
        <v>5</v>
      </c>
      <c r="D26" s="11" t="s">
        <v>189</v>
      </c>
      <c r="E26" s="38">
        <v>1809153.2</v>
      </c>
      <c r="F26" s="38">
        <v>1801068.4</v>
      </c>
      <c r="G26" s="59">
        <f>F26/E26*100</f>
        <v>99.55311689468863</v>
      </c>
    </row>
    <row r="27" spans="1:7" ht="12.75">
      <c r="A27" s="10"/>
      <c r="B27" s="11" t="s">
        <v>179</v>
      </c>
      <c r="C27" s="11" t="s">
        <v>5</v>
      </c>
      <c r="D27" s="11" t="s">
        <v>189</v>
      </c>
      <c r="E27" s="62">
        <v>850016.01</v>
      </c>
      <c r="F27" s="62">
        <v>699082.92</v>
      </c>
      <c r="G27" s="59">
        <f>F27/E27*100</f>
        <v>82.24350033124671</v>
      </c>
    </row>
    <row r="28" spans="1:7" ht="18" customHeight="1">
      <c r="A28" s="203" t="s">
        <v>340</v>
      </c>
      <c r="B28" s="204"/>
      <c r="C28" s="204"/>
      <c r="D28" s="204"/>
      <c r="E28" s="204"/>
      <c r="F28" s="204"/>
      <c r="G28" s="205"/>
    </row>
    <row r="29" spans="1:7" ht="13.5">
      <c r="A29" s="12"/>
      <c r="B29" s="11" t="s">
        <v>190</v>
      </c>
      <c r="C29" s="11" t="s">
        <v>5</v>
      </c>
      <c r="D29" s="11" t="s">
        <v>189</v>
      </c>
      <c r="E29" s="38">
        <v>42446.8</v>
      </c>
      <c r="F29" s="38">
        <v>42446.8</v>
      </c>
      <c r="G29" s="59">
        <f>F29/E29*100</f>
        <v>100</v>
      </c>
    </row>
    <row r="30" spans="1:7" ht="18" customHeight="1">
      <c r="A30" s="203" t="s">
        <v>50</v>
      </c>
      <c r="B30" s="204"/>
      <c r="C30" s="204"/>
      <c r="D30" s="204"/>
      <c r="E30" s="204"/>
      <c r="F30" s="204"/>
      <c r="G30" s="205"/>
    </row>
    <row r="31" spans="1:7" ht="13.5">
      <c r="A31" s="12"/>
      <c r="B31" s="11" t="s">
        <v>40</v>
      </c>
      <c r="C31" s="11" t="s">
        <v>5</v>
      </c>
      <c r="D31" s="11" t="s">
        <v>189</v>
      </c>
      <c r="E31" s="38">
        <v>3675139</v>
      </c>
      <c r="F31" s="38">
        <v>3675139</v>
      </c>
      <c r="G31" s="59">
        <f>F31/E31*100</f>
        <v>100</v>
      </c>
    </row>
    <row r="32" spans="1:7" ht="19.5" customHeight="1">
      <c r="A32" s="203" t="s">
        <v>180</v>
      </c>
      <c r="B32" s="204"/>
      <c r="C32" s="204"/>
      <c r="D32" s="204"/>
      <c r="E32" s="204"/>
      <c r="F32" s="204"/>
      <c r="G32" s="205"/>
    </row>
    <row r="33" spans="1:7" ht="13.5">
      <c r="A33" s="74"/>
      <c r="B33" s="11" t="s">
        <v>11</v>
      </c>
      <c r="C33" s="11" t="s">
        <v>5</v>
      </c>
      <c r="D33" s="11" t="s">
        <v>189</v>
      </c>
      <c r="E33" s="38">
        <v>232680.94</v>
      </c>
      <c r="F33" s="38">
        <v>232680.94</v>
      </c>
      <c r="G33" s="59">
        <f>F33/E33*100</f>
        <v>100</v>
      </c>
    </row>
    <row r="34" spans="1:7" ht="18.75" customHeight="1">
      <c r="A34" s="210" t="s">
        <v>91</v>
      </c>
      <c r="B34" s="210"/>
      <c r="C34" s="210"/>
      <c r="D34" s="210"/>
      <c r="E34" s="61">
        <f>E33+E31+E29+E27+E26+E25+E21+E20+E18+E16+E14+E12+E10+E8+E23</f>
        <v>15264025.150000002</v>
      </c>
      <c r="F34" s="61">
        <f>F33+F31+F29+F27+F26+F25+F21+F20+F18+F16+F14+F12+F10+F8+F23</f>
        <v>14320706.870000003</v>
      </c>
      <c r="G34" s="60">
        <f>F34/E34*100</f>
        <v>93.81999000440588</v>
      </c>
    </row>
  </sheetData>
  <sheetProtection/>
  <mergeCells count="18">
    <mergeCell ref="A34:D34"/>
    <mergeCell ref="A30:G30"/>
    <mergeCell ref="A32:G32"/>
    <mergeCell ref="E1:G1"/>
    <mergeCell ref="E2:G2"/>
    <mergeCell ref="E3:G3"/>
    <mergeCell ref="A5:G5"/>
    <mergeCell ref="E4:G4"/>
    <mergeCell ref="A17:G17"/>
    <mergeCell ref="A19:G19"/>
    <mergeCell ref="A28:G28"/>
    <mergeCell ref="A7:G7"/>
    <mergeCell ref="A11:G11"/>
    <mergeCell ref="A15:E15"/>
    <mergeCell ref="A9:G9"/>
    <mergeCell ref="A13:G13"/>
    <mergeCell ref="A24:E24"/>
    <mergeCell ref="A22:G22"/>
  </mergeCells>
  <printOptions/>
  <pageMargins left="0.7874015748031497" right="0.1968503937007874" top="0.3937007874015748" bottom="0.3937007874015748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4"/>
  <sheetViews>
    <sheetView zoomScalePageLayoutView="0" workbookViewId="0" topLeftCell="A85">
      <selection activeCell="A4" sqref="A4:G4"/>
    </sheetView>
  </sheetViews>
  <sheetFormatPr defaultColWidth="9.140625" defaultRowHeight="12.75"/>
  <cols>
    <col min="1" max="1" width="36.7109375" style="2" customWidth="1"/>
    <col min="2" max="2" width="5.140625" style="25" customWidth="1"/>
    <col min="3" max="3" width="7.8515625" style="25" customWidth="1"/>
    <col min="4" max="4" width="4.421875" style="25" customWidth="1"/>
    <col min="5" max="5" width="11.57421875" style="64" customWidth="1"/>
    <col min="6" max="6" width="11.421875" style="64" customWidth="1"/>
    <col min="7" max="7" width="7.8515625" style="55" customWidth="1"/>
    <col min="8" max="8" width="9.140625" style="2" customWidth="1"/>
    <col min="9" max="9" width="12.7109375" style="2" customWidth="1"/>
    <col min="10" max="16384" width="9.140625" style="2" customWidth="1"/>
  </cols>
  <sheetData>
    <row r="1" spans="3:7" ht="12.75">
      <c r="C1" s="26" t="s">
        <v>44</v>
      </c>
      <c r="D1" s="26"/>
      <c r="E1" s="195" t="s">
        <v>89</v>
      </c>
      <c r="F1" s="195"/>
      <c r="G1" s="195"/>
    </row>
    <row r="2" spans="3:7" ht="12.75">
      <c r="C2" s="26" t="s">
        <v>45</v>
      </c>
      <c r="D2" s="26"/>
      <c r="E2" s="195" t="s">
        <v>77</v>
      </c>
      <c r="F2" s="195"/>
      <c r="G2" s="195"/>
    </row>
    <row r="3" spans="3:7" ht="12.75">
      <c r="C3" s="26"/>
      <c r="D3" s="26"/>
      <c r="E3" s="195" t="s">
        <v>350</v>
      </c>
      <c r="F3" s="211"/>
      <c r="G3" s="211"/>
    </row>
    <row r="4" spans="1:7" ht="25.5" customHeight="1">
      <c r="A4" s="219" t="s">
        <v>338</v>
      </c>
      <c r="B4" s="219"/>
      <c r="C4" s="219"/>
      <c r="D4" s="219"/>
      <c r="E4" s="219"/>
      <c r="F4" s="219"/>
      <c r="G4" s="219"/>
    </row>
    <row r="5" spans="1:7" ht="29.25" customHeight="1">
      <c r="A5" s="215" t="s">
        <v>46</v>
      </c>
      <c r="B5" s="215"/>
      <c r="C5" s="215"/>
      <c r="D5" s="215"/>
      <c r="E5" s="216" t="s">
        <v>93</v>
      </c>
      <c r="F5" s="216" t="s">
        <v>94</v>
      </c>
      <c r="G5" s="217" t="s">
        <v>88</v>
      </c>
    </row>
    <row r="6" spans="1:7" ht="39" customHeight="1">
      <c r="A6" s="14" t="s">
        <v>32</v>
      </c>
      <c r="B6" s="18" t="s">
        <v>34</v>
      </c>
      <c r="C6" s="18" t="s">
        <v>35</v>
      </c>
      <c r="D6" s="18" t="s">
        <v>36</v>
      </c>
      <c r="E6" s="216"/>
      <c r="F6" s="216"/>
      <c r="G6" s="218"/>
    </row>
    <row r="7" spans="1:7" ht="15" customHeight="1">
      <c r="A7" s="42" t="s">
        <v>47</v>
      </c>
      <c r="B7" s="43" t="s">
        <v>171</v>
      </c>
      <c r="C7" s="43" t="s">
        <v>32</v>
      </c>
      <c r="D7" s="43"/>
      <c r="E7" s="65">
        <f>E8+E11+E16+E25</f>
        <v>4539666.89</v>
      </c>
      <c r="F7" s="65">
        <f>F8+F11+F16+F25</f>
        <v>4080326.5599999996</v>
      </c>
      <c r="G7" s="57">
        <f>F7/E7*100</f>
        <v>89.88162917830299</v>
      </c>
    </row>
    <row r="8" spans="1:7" ht="41.25" customHeight="1">
      <c r="A8" s="15" t="s">
        <v>281</v>
      </c>
      <c r="B8" s="23" t="s">
        <v>78</v>
      </c>
      <c r="C8" s="23" t="s">
        <v>32</v>
      </c>
      <c r="D8" s="23" t="s">
        <v>32</v>
      </c>
      <c r="E8" s="66">
        <f>E9</f>
        <v>489052.01</v>
      </c>
      <c r="F8" s="66">
        <f>F9</f>
        <v>357700.47</v>
      </c>
      <c r="G8" s="57">
        <f>F8/E8*100</f>
        <v>73.1416010333952</v>
      </c>
    </row>
    <row r="9" spans="1:7" ht="15" customHeight="1">
      <c r="A9" s="154" t="s">
        <v>149</v>
      </c>
      <c r="B9" s="28"/>
      <c r="C9" s="155" t="s">
        <v>139</v>
      </c>
      <c r="D9" s="155"/>
      <c r="E9" s="157">
        <f>E10</f>
        <v>489052.01</v>
      </c>
      <c r="F9" s="157">
        <f>F10</f>
        <v>357700.47</v>
      </c>
      <c r="G9" s="171">
        <f aca="true" t="shared" si="0" ref="G9:G65">F9/E9*100</f>
        <v>73.1416010333952</v>
      </c>
    </row>
    <row r="10" spans="1:7" ht="25.5" customHeight="1">
      <c r="A10" s="16" t="s">
        <v>150</v>
      </c>
      <c r="B10" s="28"/>
      <c r="C10" s="23"/>
      <c r="D10" s="28">
        <v>500</v>
      </c>
      <c r="E10" s="52">
        <v>489052.01</v>
      </c>
      <c r="F10" s="52">
        <v>357700.47</v>
      </c>
      <c r="G10" s="58">
        <f t="shared" si="0"/>
        <v>73.1416010333952</v>
      </c>
    </row>
    <row r="11" spans="1:7" ht="64.5" customHeight="1">
      <c r="A11" s="15" t="s">
        <v>151</v>
      </c>
      <c r="B11" s="23" t="s">
        <v>79</v>
      </c>
      <c r="C11" s="23" t="s">
        <v>32</v>
      </c>
      <c r="D11" s="28"/>
      <c r="E11" s="66">
        <f>E12+E14</f>
        <v>82645.13</v>
      </c>
      <c r="F11" s="66">
        <f>F12+F14</f>
        <v>82645.13</v>
      </c>
      <c r="G11" s="57">
        <f t="shared" si="0"/>
        <v>100</v>
      </c>
    </row>
    <row r="12" spans="1:7" ht="28.5" customHeight="1">
      <c r="A12" s="154" t="s">
        <v>26</v>
      </c>
      <c r="B12" s="155"/>
      <c r="C12" s="155" t="s">
        <v>193</v>
      </c>
      <c r="D12" s="156"/>
      <c r="E12" s="157">
        <f>E13</f>
        <v>24000</v>
      </c>
      <c r="F12" s="157">
        <f>F13</f>
        <v>24000</v>
      </c>
      <c r="G12" s="171">
        <f t="shared" si="0"/>
        <v>100</v>
      </c>
    </row>
    <row r="13" spans="1:7" ht="26.25" customHeight="1">
      <c r="A13" s="16" t="s">
        <v>12</v>
      </c>
      <c r="B13" s="28"/>
      <c r="C13" s="23"/>
      <c r="D13" s="28">
        <v>500</v>
      </c>
      <c r="E13" s="52">
        <v>24000</v>
      </c>
      <c r="F13" s="52">
        <v>24000</v>
      </c>
      <c r="G13" s="58">
        <f t="shared" si="0"/>
        <v>100</v>
      </c>
    </row>
    <row r="14" spans="1:7" ht="40.5" customHeight="1">
      <c r="A14" s="16" t="s">
        <v>296</v>
      </c>
      <c r="B14" s="28"/>
      <c r="C14" s="23" t="s">
        <v>341</v>
      </c>
      <c r="D14" s="28"/>
      <c r="E14" s="52">
        <f>E15</f>
        <v>58645.13</v>
      </c>
      <c r="F14" s="52">
        <f>F15</f>
        <v>58645.13</v>
      </c>
      <c r="G14" s="58">
        <f t="shared" si="0"/>
        <v>100</v>
      </c>
    </row>
    <row r="15" spans="1:7" ht="25.5" customHeight="1">
      <c r="A15" s="16" t="s">
        <v>12</v>
      </c>
      <c r="B15" s="28"/>
      <c r="C15" s="23"/>
      <c r="D15" s="28"/>
      <c r="E15" s="52">
        <v>58645.13</v>
      </c>
      <c r="F15" s="52">
        <v>58645.13</v>
      </c>
      <c r="G15" s="58">
        <f t="shared" si="0"/>
        <v>100</v>
      </c>
    </row>
    <row r="16" spans="1:7" ht="41.25" customHeight="1">
      <c r="A16" s="15" t="s">
        <v>29</v>
      </c>
      <c r="B16" s="23" t="s">
        <v>126</v>
      </c>
      <c r="C16" s="23" t="s">
        <v>32</v>
      </c>
      <c r="D16" s="23" t="s">
        <v>32</v>
      </c>
      <c r="E16" s="66">
        <f>E17+E19+E21+E23</f>
        <v>3726439.2199999997</v>
      </c>
      <c r="F16" s="66">
        <f>F17+F19+F21+F23</f>
        <v>3469637.2899999996</v>
      </c>
      <c r="G16" s="57">
        <f t="shared" si="0"/>
        <v>93.1086510516063</v>
      </c>
    </row>
    <row r="17" spans="1:7" ht="15.75" customHeight="1">
      <c r="A17" s="154" t="s">
        <v>43</v>
      </c>
      <c r="B17" s="156"/>
      <c r="C17" s="155" t="s">
        <v>140</v>
      </c>
      <c r="D17" s="156"/>
      <c r="E17" s="157">
        <f>E18</f>
        <v>3672430.69</v>
      </c>
      <c r="F17" s="157">
        <f>F18</f>
        <v>3415628.76</v>
      </c>
      <c r="G17" s="171">
        <f t="shared" si="0"/>
        <v>93.00730356329747</v>
      </c>
    </row>
    <row r="18" spans="1:7" ht="24" customHeight="1">
      <c r="A18" s="16" t="s">
        <v>12</v>
      </c>
      <c r="B18" s="28"/>
      <c r="C18" s="23"/>
      <c r="D18" s="28">
        <v>500</v>
      </c>
      <c r="E18" s="52">
        <v>3672430.69</v>
      </c>
      <c r="F18" s="38">
        <v>3415628.76</v>
      </c>
      <c r="G18" s="58">
        <f t="shared" si="0"/>
        <v>93.00730356329747</v>
      </c>
    </row>
    <row r="19" spans="1:7" ht="49.5" customHeight="1">
      <c r="A19" s="154" t="s">
        <v>25</v>
      </c>
      <c r="B19" s="100"/>
      <c r="C19" s="158" t="s">
        <v>17</v>
      </c>
      <c r="D19" s="100"/>
      <c r="E19" s="159">
        <f>E20</f>
        <v>11018.53</v>
      </c>
      <c r="F19" s="38">
        <f>F20</f>
        <v>11018.53</v>
      </c>
      <c r="G19" s="58">
        <f t="shared" si="0"/>
        <v>100</v>
      </c>
    </row>
    <row r="20" spans="1:7" ht="24" customHeight="1">
      <c r="A20" s="16" t="s">
        <v>12</v>
      </c>
      <c r="B20" s="28"/>
      <c r="C20" s="23"/>
      <c r="D20" s="28">
        <v>500</v>
      </c>
      <c r="E20" s="52">
        <v>11018.53</v>
      </c>
      <c r="F20" s="38">
        <v>11018.53</v>
      </c>
      <c r="G20" s="58">
        <f t="shared" si="0"/>
        <v>100</v>
      </c>
    </row>
    <row r="21" spans="1:7" ht="27.75" customHeight="1">
      <c r="A21" s="16" t="s">
        <v>19</v>
      </c>
      <c r="B21" s="28"/>
      <c r="C21" s="160" t="s">
        <v>168</v>
      </c>
      <c r="D21" s="156"/>
      <c r="E21" s="161">
        <f>E22</f>
        <v>22403</v>
      </c>
      <c r="F21" s="170">
        <f>F22</f>
        <v>22403</v>
      </c>
      <c r="G21" s="171">
        <f t="shared" si="0"/>
        <v>100</v>
      </c>
    </row>
    <row r="22" spans="1:7" ht="15" customHeight="1">
      <c r="A22" s="162" t="s">
        <v>138</v>
      </c>
      <c r="B22" s="163"/>
      <c r="C22" s="163"/>
      <c r="D22" s="163" t="s">
        <v>169</v>
      </c>
      <c r="E22" s="164">
        <v>22403</v>
      </c>
      <c r="F22" s="38">
        <v>22403</v>
      </c>
      <c r="G22" s="58">
        <f t="shared" si="0"/>
        <v>100</v>
      </c>
    </row>
    <row r="23" spans="1:7" ht="54" customHeight="1">
      <c r="A23" s="16" t="s">
        <v>20</v>
      </c>
      <c r="B23" s="28"/>
      <c r="C23" s="160" t="s">
        <v>170</v>
      </c>
      <c r="D23" s="156"/>
      <c r="E23" s="157">
        <f>E24</f>
        <v>20587</v>
      </c>
      <c r="F23" s="170">
        <f>F24</f>
        <v>20587</v>
      </c>
      <c r="G23" s="171">
        <f t="shared" si="0"/>
        <v>100</v>
      </c>
    </row>
    <row r="24" spans="1:7" ht="15" customHeight="1">
      <c r="A24" s="162" t="s">
        <v>138</v>
      </c>
      <c r="B24" s="163"/>
      <c r="C24" s="163"/>
      <c r="D24" s="163" t="s">
        <v>169</v>
      </c>
      <c r="E24" s="164">
        <v>20587</v>
      </c>
      <c r="F24" s="38">
        <v>20587</v>
      </c>
      <c r="G24" s="58">
        <f t="shared" si="0"/>
        <v>100</v>
      </c>
    </row>
    <row r="25" spans="1:7" ht="15.75" customHeight="1">
      <c r="A25" s="15" t="s">
        <v>80</v>
      </c>
      <c r="B25" s="23" t="s">
        <v>30</v>
      </c>
      <c r="C25" s="23" t="s">
        <v>32</v>
      </c>
      <c r="D25" s="28"/>
      <c r="E25" s="66">
        <f>E26+E28+E30+E32</f>
        <v>241530.52999999997</v>
      </c>
      <c r="F25" s="66">
        <f>F26+F28+F30+F32</f>
        <v>170343.67</v>
      </c>
      <c r="G25" s="57">
        <f t="shared" si="0"/>
        <v>70.52676529132779</v>
      </c>
    </row>
    <row r="26" spans="1:7" ht="24.75" customHeight="1">
      <c r="A26" s="15" t="s">
        <v>183</v>
      </c>
      <c r="B26" s="23"/>
      <c r="C26" s="23" t="s">
        <v>184</v>
      </c>
      <c r="D26" s="28"/>
      <c r="E26" s="52">
        <f>E27</f>
        <v>189712.33</v>
      </c>
      <c r="F26" s="52">
        <f>F27</f>
        <v>160722.67</v>
      </c>
      <c r="G26" s="58">
        <f t="shared" si="0"/>
        <v>84.71914819664067</v>
      </c>
    </row>
    <row r="27" spans="1:7" ht="27" customHeight="1">
      <c r="A27" s="16" t="s">
        <v>150</v>
      </c>
      <c r="B27" s="23"/>
      <c r="C27" s="23"/>
      <c r="D27" s="100" t="s">
        <v>191</v>
      </c>
      <c r="E27" s="157">
        <v>189712.33</v>
      </c>
      <c r="F27" s="52">
        <v>160722.67</v>
      </c>
      <c r="G27" s="58">
        <f t="shared" si="0"/>
        <v>84.71914819664067</v>
      </c>
    </row>
    <row r="28" spans="1:7" ht="24" customHeight="1">
      <c r="A28" s="15" t="s">
        <v>127</v>
      </c>
      <c r="B28" s="28"/>
      <c r="C28" s="155" t="s">
        <v>142</v>
      </c>
      <c r="D28" s="156"/>
      <c r="E28" s="157">
        <f>E29</f>
        <v>46406.2</v>
      </c>
      <c r="F28" s="157">
        <f>F29</f>
        <v>5000</v>
      </c>
      <c r="G28" s="171">
        <f t="shared" si="0"/>
        <v>10.774422383216036</v>
      </c>
    </row>
    <row r="29" spans="1:7" ht="25.5" customHeight="1">
      <c r="A29" s="16" t="s">
        <v>150</v>
      </c>
      <c r="B29" s="28"/>
      <c r="C29" s="23"/>
      <c r="D29" s="28">
        <v>500</v>
      </c>
      <c r="E29" s="52">
        <v>46406.2</v>
      </c>
      <c r="F29" s="38">
        <v>5000</v>
      </c>
      <c r="G29" s="58">
        <f t="shared" si="0"/>
        <v>10.774422383216036</v>
      </c>
    </row>
    <row r="30" spans="1:7" ht="25.5" customHeight="1">
      <c r="A30" s="15" t="s">
        <v>127</v>
      </c>
      <c r="B30" s="28"/>
      <c r="C30" s="23" t="s">
        <v>342</v>
      </c>
      <c r="D30" s="28"/>
      <c r="E30" s="52">
        <f>E31</f>
        <v>2000</v>
      </c>
      <c r="F30" s="38">
        <f>F31</f>
        <v>1209</v>
      </c>
      <c r="G30" s="58">
        <f t="shared" si="0"/>
        <v>60.45</v>
      </c>
    </row>
    <row r="31" spans="1:7" ht="25.5" customHeight="1">
      <c r="A31" s="16" t="s">
        <v>150</v>
      </c>
      <c r="B31" s="28"/>
      <c r="C31" s="23"/>
      <c r="D31" s="28">
        <v>500</v>
      </c>
      <c r="E31" s="52">
        <v>2000</v>
      </c>
      <c r="F31" s="38">
        <v>1209</v>
      </c>
      <c r="G31" s="58">
        <f t="shared" si="0"/>
        <v>60.45</v>
      </c>
    </row>
    <row r="32" spans="1:7" ht="37.5" customHeight="1">
      <c r="A32" s="15" t="s">
        <v>185</v>
      </c>
      <c r="B32" s="28"/>
      <c r="C32" s="155" t="s">
        <v>186</v>
      </c>
      <c r="D32" s="156"/>
      <c r="E32" s="157">
        <f>E33</f>
        <v>3412</v>
      </c>
      <c r="F32" s="157">
        <f>F33</f>
        <v>3412</v>
      </c>
      <c r="G32" s="171">
        <f t="shared" si="0"/>
        <v>100</v>
      </c>
    </row>
    <row r="33" spans="1:7" ht="27" customHeight="1">
      <c r="A33" s="16" t="s">
        <v>150</v>
      </c>
      <c r="B33" s="28"/>
      <c r="C33" s="23"/>
      <c r="D33" s="28">
        <v>500</v>
      </c>
      <c r="E33" s="52">
        <v>3412</v>
      </c>
      <c r="F33" s="38">
        <v>3412</v>
      </c>
      <c r="G33" s="58">
        <f t="shared" si="0"/>
        <v>100</v>
      </c>
    </row>
    <row r="34" spans="1:7" ht="15" customHeight="1">
      <c r="A34" s="44" t="s">
        <v>81</v>
      </c>
      <c r="B34" s="43" t="s">
        <v>71</v>
      </c>
      <c r="C34" s="43"/>
      <c r="D34" s="45"/>
      <c r="E34" s="65">
        <f aca="true" t="shared" si="1" ref="E34:F36">E35</f>
        <v>255994.23</v>
      </c>
      <c r="F34" s="65">
        <f t="shared" si="1"/>
        <v>254951.15</v>
      </c>
      <c r="G34" s="57">
        <f t="shared" si="0"/>
        <v>99.59253769118155</v>
      </c>
    </row>
    <row r="35" spans="1:7" ht="23.25" customHeight="1">
      <c r="A35" s="15" t="s">
        <v>82</v>
      </c>
      <c r="B35" s="23" t="s">
        <v>143</v>
      </c>
      <c r="C35" s="23" t="s">
        <v>32</v>
      </c>
      <c r="D35" s="28"/>
      <c r="E35" s="67">
        <f>E36</f>
        <v>255994.23</v>
      </c>
      <c r="F35" s="67">
        <f>F36</f>
        <v>254951.15</v>
      </c>
      <c r="G35" s="57">
        <f t="shared" si="0"/>
        <v>99.59253769118155</v>
      </c>
    </row>
    <row r="36" spans="1:7" ht="45.75" customHeight="1">
      <c r="A36" s="154" t="s">
        <v>83</v>
      </c>
      <c r="B36" s="156"/>
      <c r="C36" s="155" t="s">
        <v>177</v>
      </c>
      <c r="D36" s="156"/>
      <c r="E36" s="157">
        <f t="shared" si="1"/>
        <v>255994.23</v>
      </c>
      <c r="F36" s="157">
        <f t="shared" si="1"/>
        <v>254951.15</v>
      </c>
      <c r="G36" s="171">
        <f t="shared" si="0"/>
        <v>99.59253769118155</v>
      </c>
    </row>
    <row r="37" spans="1:7" ht="26.25" customHeight="1">
      <c r="A37" s="16" t="s">
        <v>150</v>
      </c>
      <c r="B37" s="28"/>
      <c r="C37" s="23"/>
      <c r="D37" s="28">
        <v>500</v>
      </c>
      <c r="E37" s="52">
        <v>255994.23</v>
      </c>
      <c r="F37" s="52">
        <v>254951.15</v>
      </c>
      <c r="G37" s="58">
        <f t="shared" si="0"/>
        <v>99.59253769118155</v>
      </c>
    </row>
    <row r="38" spans="1:7" ht="27" customHeight="1">
      <c r="A38" s="96" t="s">
        <v>144</v>
      </c>
      <c r="B38" s="97" t="s">
        <v>172</v>
      </c>
      <c r="C38" s="23"/>
      <c r="D38" s="28"/>
      <c r="E38" s="66">
        <f>E39+E41+E43</f>
        <v>188378</v>
      </c>
      <c r="F38" s="66">
        <f>F39+F41+F43</f>
        <v>168378</v>
      </c>
      <c r="G38" s="98">
        <f t="shared" si="0"/>
        <v>89.38304897599507</v>
      </c>
    </row>
    <row r="39" spans="1:7" ht="15.75" customHeight="1">
      <c r="A39" s="154" t="s">
        <v>343</v>
      </c>
      <c r="B39" s="166" t="s">
        <v>178</v>
      </c>
      <c r="C39" s="155" t="s">
        <v>145</v>
      </c>
      <c r="D39" s="156"/>
      <c r="E39" s="157">
        <f>E40</f>
        <v>20000</v>
      </c>
      <c r="F39" s="157">
        <f>F40</f>
        <v>0</v>
      </c>
      <c r="G39" s="171">
        <f t="shared" si="0"/>
        <v>0</v>
      </c>
    </row>
    <row r="40" spans="1:7" ht="27" customHeight="1">
      <c r="A40" s="16" t="s">
        <v>12</v>
      </c>
      <c r="B40" s="166"/>
      <c r="C40" s="155"/>
      <c r="D40" s="28">
        <v>500</v>
      </c>
      <c r="E40" s="52">
        <v>20000</v>
      </c>
      <c r="F40" s="52">
        <v>0</v>
      </c>
      <c r="G40" s="58">
        <f t="shared" si="0"/>
        <v>0</v>
      </c>
    </row>
    <row r="41" spans="1:7" ht="53.25" customHeight="1">
      <c r="A41" s="154" t="s">
        <v>297</v>
      </c>
      <c r="B41" s="166" t="s">
        <v>10</v>
      </c>
      <c r="C41" s="155" t="s">
        <v>145</v>
      </c>
      <c r="D41" s="156"/>
      <c r="E41" s="157">
        <f>E42</f>
        <v>8018</v>
      </c>
      <c r="F41" s="157">
        <f>F42</f>
        <v>8018</v>
      </c>
      <c r="G41" s="171">
        <f t="shared" si="0"/>
        <v>100</v>
      </c>
    </row>
    <row r="42" spans="1:7" ht="12.75" customHeight="1">
      <c r="A42" s="16" t="s">
        <v>12</v>
      </c>
      <c r="B42" s="155"/>
      <c r="C42" s="155"/>
      <c r="D42" s="28">
        <v>500</v>
      </c>
      <c r="E42" s="52">
        <v>8018</v>
      </c>
      <c r="F42" s="52">
        <v>8018</v>
      </c>
      <c r="G42" s="58">
        <f t="shared" si="0"/>
        <v>100</v>
      </c>
    </row>
    <row r="43" spans="1:7" ht="16.5" customHeight="1">
      <c r="A43" s="154" t="s">
        <v>282</v>
      </c>
      <c r="B43" s="166"/>
      <c r="C43" s="155" t="s">
        <v>24</v>
      </c>
      <c r="D43" s="28"/>
      <c r="E43" s="52">
        <f>E44</f>
        <v>160360</v>
      </c>
      <c r="F43" s="52">
        <f>F44</f>
        <v>160360</v>
      </c>
      <c r="G43" s="58">
        <f t="shared" si="0"/>
        <v>100</v>
      </c>
    </row>
    <row r="44" spans="1:7" ht="26.25" customHeight="1">
      <c r="A44" s="16" t="s">
        <v>12</v>
      </c>
      <c r="B44" s="155"/>
      <c r="C44" s="155"/>
      <c r="D44" s="28">
        <v>500</v>
      </c>
      <c r="E44" s="52">
        <v>160360</v>
      </c>
      <c r="F44" s="52">
        <v>160360</v>
      </c>
      <c r="G44" s="58">
        <f t="shared" si="0"/>
        <v>100</v>
      </c>
    </row>
    <row r="45" spans="1:7" ht="14.25" customHeight="1">
      <c r="A45" s="44" t="s">
        <v>298</v>
      </c>
      <c r="B45" s="97" t="s">
        <v>299</v>
      </c>
      <c r="C45" s="155"/>
      <c r="D45" s="28"/>
      <c r="E45" s="52">
        <f>E46</f>
        <v>2806732.08</v>
      </c>
      <c r="F45" s="52">
        <f>F46</f>
        <v>2699157.1</v>
      </c>
      <c r="G45" s="58">
        <f t="shared" si="0"/>
        <v>96.16725156039831</v>
      </c>
    </row>
    <row r="46" spans="1:7" ht="16.5" customHeight="1">
      <c r="A46" s="96" t="s">
        <v>294</v>
      </c>
      <c r="B46" s="166" t="s">
        <v>295</v>
      </c>
      <c r="C46" s="155"/>
      <c r="D46" s="28"/>
      <c r="E46" s="52">
        <f>E47+E49+E51+E53+E54</f>
        <v>2806732.08</v>
      </c>
      <c r="F46" s="52">
        <f>F47+F49+F51+F53+F54</f>
        <v>2699157.1</v>
      </c>
      <c r="G46" s="58">
        <f t="shared" si="0"/>
        <v>96.16725156039831</v>
      </c>
    </row>
    <row r="47" spans="1:7" ht="39" customHeight="1">
      <c r="A47" s="16" t="s">
        <v>301</v>
      </c>
      <c r="B47" s="155"/>
      <c r="C47" s="155" t="s">
        <v>300</v>
      </c>
      <c r="D47" s="28"/>
      <c r="E47" s="67">
        <f>E48</f>
        <v>390000</v>
      </c>
      <c r="F47" s="67">
        <f>F48</f>
        <v>390000</v>
      </c>
      <c r="G47" s="58">
        <f t="shared" si="0"/>
        <v>100</v>
      </c>
    </row>
    <row r="48" spans="1:7" ht="23.25" customHeight="1">
      <c r="A48" s="16" t="s">
        <v>12</v>
      </c>
      <c r="B48" s="155"/>
      <c r="C48" s="155"/>
      <c r="D48" s="28">
        <v>500</v>
      </c>
      <c r="E48" s="52">
        <v>390000</v>
      </c>
      <c r="F48" s="52">
        <v>390000</v>
      </c>
      <c r="G48" s="58">
        <f t="shared" si="0"/>
        <v>100</v>
      </c>
    </row>
    <row r="49" spans="1:7" ht="39" customHeight="1">
      <c r="A49" s="16" t="s">
        <v>302</v>
      </c>
      <c r="B49" s="155"/>
      <c r="C49" s="155" t="s">
        <v>303</v>
      </c>
      <c r="D49" s="28"/>
      <c r="E49" s="67">
        <f>E50</f>
        <v>2000000</v>
      </c>
      <c r="F49" s="67">
        <f>F50</f>
        <v>2000000</v>
      </c>
      <c r="G49" s="58">
        <f t="shared" si="0"/>
        <v>100</v>
      </c>
    </row>
    <row r="50" spans="1:7" ht="23.25" customHeight="1">
      <c r="A50" s="16" t="s">
        <v>12</v>
      </c>
      <c r="B50" s="155"/>
      <c r="C50" s="155"/>
      <c r="D50" s="28">
        <v>500</v>
      </c>
      <c r="E50" s="52">
        <v>2000000</v>
      </c>
      <c r="F50" s="52">
        <v>2000000</v>
      </c>
      <c r="G50" s="58">
        <f t="shared" si="0"/>
        <v>100</v>
      </c>
    </row>
    <row r="51" spans="1:7" ht="49.5" customHeight="1">
      <c r="A51" s="16" t="s">
        <v>155</v>
      </c>
      <c r="B51" s="155"/>
      <c r="C51" s="155" t="s">
        <v>156</v>
      </c>
      <c r="D51" s="28"/>
      <c r="E51" s="67">
        <f>E52</f>
        <v>338000</v>
      </c>
      <c r="F51" s="67">
        <f>F52</f>
        <v>246000</v>
      </c>
      <c r="G51" s="58">
        <f t="shared" si="0"/>
        <v>72.7810650887574</v>
      </c>
    </row>
    <row r="52" spans="1:7" ht="23.25" customHeight="1">
      <c r="A52" s="16" t="s">
        <v>12</v>
      </c>
      <c r="B52" s="155"/>
      <c r="C52" s="155"/>
      <c r="D52" s="28">
        <v>500</v>
      </c>
      <c r="E52" s="52">
        <v>338000</v>
      </c>
      <c r="F52" s="52">
        <v>246000</v>
      </c>
      <c r="G52" s="58">
        <f t="shared" si="0"/>
        <v>72.7810650887574</v>
      </c>
    </row>
    <row r="53" spans="1:7" ht="52.5" customHeight="1">
      <c r="A53" s="16" t="s">
        <v>304</v>
      </c>
      <c r="B53" s="155"/>
      <c r="C53" s="155"/>
      <c r="D53" s="28">
        <v>773</v>
      </c>
      <c r="E53" s="67">
        <v>61732.08</v>
      </c>
      <c r="F53" s="67">
        <v>57801.1</v>
      </c>
      <c r="G53" s="58">
        <f t="shared" si="0"/>
        <v>93.63219253263456</v>
      </c>
    </row>
    <row r="54" spans="1:7" ht="49.5" customHeight="1">
      <c r="A54" s="16" t="s">
        <v>305</v>
      </c>
      <c r="B54" s="155"/>
      <c r="C54" s="155" t="s">
        <v>21</v>
      </c>
      <c r="D54" s="28">
        <v>707</v>
      </c>
      <c r="E54" s="67">
        <v>17000</v>
      </c>
      <c r="F54" s="67">
        <v>5356</v>
      </c>
      <c r="G54" s="58">
        <f t="shared" si="0"/>
        <v>31.50588235294118</v>
      </c>
    </row>
    <row r="55" spans="1:7" ht="12.75" customHeight="1">
      <c r="A55" s="46" t="s">
        <v>42</v>
      </c>
      <c r="B55" s="47" t="s">
        <v>152</v>
      </c>
      <c r="C55" s="48"/>
      <c r="D55" s="48"/>
      <c r="E55" s="68">
        <f>E56+E61+E70</f>
        <v>3522987.21</v>
      </c>
      <c r="F55" s="68">
        <f>F56+F61+F70</f>
        <v>3167627.32</v>
      </c>
      <c r="G55" s="176">
        <f t="shared" si="0"/>
        <v>89.91310871094534</v>
      </c>
    </row>
    <row r="56" spans="1:7" ht="15" customHeight="1">
      <c r="A56" s="17" t="s">
        <v>128</v>
      </c>
      <c r="B56" s="29" t="s">
        <v>129</v>
      </c>
      <c r="C56" s="24"/>
      <c r="D56" s="24"/>
      <c r="E56" s="37">
        <f>E57+E59</f>
        <v>863818</v>
      </c>
      <c r="F56" s="37">
        <f>F57+F59</f>
        <v>667476</v>
      </c>
      <c r="G56" s="57">
        <f t="shared" si="0"/>
        <v>77.27044354250549</v>
      </c>
    </row>
    <row r="57" spans="1:7" ht="24.75" customHeight="1">
      <c r="A57" s="17" t="s">
        <v>146</v>
      </c>
      <c r="B57" s="29"/>
      <c r="C57" s="172" t="s">
        <v>306</v>
      </c>
      <c r="D57" s="172"/>
      <c r="E57" s="170">
        <f>E58</f>
        <v>378614</v>
      </c>
      <c r="F57" s="170">
        <f>F58</f>
        <v>182272</v>
      </c>
      <c r="G57" s="171">
        <f t="shared" si="0"/>
        <v>48.14190706101729</v>
      </c>
    </row>
    <row r="58" spans="1:7" ht="24" customHeight="1">
      <c r="A58" s="16" t="s">
        <v>150</v>
      </c>
      <c r="B58" s="29"/>
      <c r="C58" s="29"/>
      <c r="D58" s="30">
        <v>500</v>
      </c>
      <c r="E58" s="38">
        <v>378614</v>
      </c>
      <c r="F58" s="38">
        <v>182272</v>
      </c>
      <c r="G58" s="58">
        <f t="shared" si="0"/>
        <v>48.14190706101729</v>
      </c>
    </row>
    <row r="59" spans="1:7" ht="76.5" customHeight="1">
      <c r="A59" s="16" t="s">
        <v>309</v>
      </c>
      <c r="B59" s="29"/>
      <c r="C59" s="29" t="s">
        <v>308</v>
      </c>
      <c r="D59" s="30"/>
      <c r="E59" s="38">
        <f>E60</f>
        <v>485204</v>
      </c>
      <c r="F59" s="38">
        <f>F60</f>
        <v>485204</v>
      </c>
      <c r="G59" s="58">
        <f t="shared" si="0"/>
        <v>100</v>
      </c>
    </row>
    <row r="60" spans="1:7" ht="15" customHeight="1">
      <c r="A60" s="16" t="s">
        <v>138</v>
      </c>
      <c r="B60" s="29"/>
      <c r="C60" s="29"/>
      <c r="D60" s="28">
        <v>17</v>
      </c>
      <c r="E60" s="38">
        <v>485204</v>
      </c>
      <c r="F60" s="38">
        <v>485204</v>
      </c>
      <c r="G60" s="58">
        <f t="shared" si="0"/>
        <v>100</v>
      </c>
    </row>
    <row r="61" spans="1:7" ht="12.75" customHeight="1">
      <c r="A61" s="17" t="s">
        <v>84</v>
      </c>
      <c r="B61" s="29" t="s">
        <v>85</v>
      </c>
      <c r="C61" s="24"/>
      <c r="D61" s="24"/>
      <c r="E61" s="37">
        <f>E66+E68+E64+E62</f>
        <v>1809153.2</v>
      </c>
      <c r="F61" s="37">
        <f>F66+F68+F64+F62</f>
        <v>1801068.4</v>
      </c>
      <c r="G61" s="57">
        <f aca="true" t="shared" si="2" ref="G61:G76">F61/E61*100</f>
        <v>99.55311689468863</v>
      </c>
    </row>
    <row r="62" spans="1:7" ht="68.25" customHeight="1">
      <c r="A62" s="154" t="s">
        <v>344</v>
      </c>
      <c r="B62" s="29"/>
      <c r="C62" s="24">
        <v>1020101</v>
      </c>
      <c r="D62" s="24"/>
      <c r="E62" s="38">
        <f>E63</f>
        <v>1207545</v>
      </c>
      <c r="F62" s="38">
        <f>F63</f>
        <v>1207545</v>
      </c>
      <c r="G62" s="58">
        <f t="shared" si="0"/>
        <v>100</v>
      </c>
    </row>
    <row r="63" spans="1:7" ht="32.25" customHeight="1">
      <c r="A63" s="16" t="s">
        <v>12</v>
      </c>
      <c r="B63" s="29"/>
      <c r="C63" s="24"/>
      <c r="D63" s="163" t="s">
        <v>192</v>
      </c>
      <c r="E63" s="38">
        <v>1207545</v>
      </c>
      <c r="F63" s="38">
        <v>1207545</v>
      </c>
      <c r="G63" s="58">
        <f t="shared" si="0"/>
        <v>100</v>
      </c>
    </row>
    <row r="64" spans="1:7" ht="55.5" customHeight="1">
      <c r="A64" s="154" t="s">
        <v>345</v>
      </c>
      <c r="B64" s="29"/>
      <c r="C64" s="24">
        <v>3510510</v>
      </c>
      <c r="D64" s="24"/>
      <c r="E64" s="38">
        <f>E65</f>
        <v>99000</v>
      </c>
      <c r="F64" s="38">
        <f>F65</f>
        <v>99000</v>
      </c>
      <c r="G64" s="58">
        <f t="shared" si="0"/>
        <v>100</v>
      </c>
    </row>
    <row r="65" spans="1:7" ht="26.25" customHeight="1">
      <c r="A65" s="16" t="s">
        <v>12</v>
      </c>
      <c r="B65" s="29"/>
      <c r="C65" s="24"/>
      <c r="D65" s="165">
        <v>500</v>
      </c>
      <c r="E65" s="38">
        <v>99000</v>
      </c>
      <c r="F65" s="38">
        <v>99000</v>
      </c>
      <c r="G65" s="58">
        <f t="shared" si="0"/>
        <v>100</v>
      </c>
    </row>
    <row r="66" spans="1:7" ht="36.75" customHeight="1">
      <c r="A66" s="154" t="s">
        <v>16</v>
      </c>
      <c r="B66" s="160"/>
      <c r="C66" s="160" t="s">
        <v>15</v>
      </c>
      <c r="D66" s="167"/>
      <c r="E66" s="161">
        <f>E67</f>
        <v>26608.2</v>
      </c>
      <c r="F66" s="170">
        <f>F67</f>
        <v>18523.4</v>
      </c>
      <c r="G66" s="171">
        <f t="shared" si="2"/>
        <v>69.61538172443082</v>
      </c>
    </row>
    <row r="67" spans="1:7" ht="28.5" customHeight="1">
      <c r="A67" s="16" t="s">
        <v>12</v>
      </c>
      <c r="B67" s="160"/>
      <c r="C67" s="160"/>
      <c r="D67" s="163" t="s">
        <v>307</v>
      </c>
      <c r="E67" s="164">
        <v>26608.2</v>
      </c>
      <c r="F67" s="38">
        <v>18523.4</v>
      </c>
      <c r="G67" s="58">
        <f t="shared" si="2"/>
        <v>69.61538172443082</v>
      </c>
    </row>
    <row r="68" spans="1:7" ht="39" customHeight="1">
      <c r="A68" s="154" t="s">
        <v>27</v>
      </c>
      <c r="B68" s="160"/>
      <c r="C68" s="160" t="s">
        <v>346</v>
      </c>
      <c r="D68" s="167"/>
      <c r="E68" s="161">
        <f>E69</f>
        <v>476000</v>
      </c>
      <c r="F68" s="170">
        <f>F69</f>
        <v>476000</v>
      </c>
      <c r="G68" s="171">
        <f t="shared" si="2"/>
        <v>100</v>
      </c>
    </row>
    <row r="69" spans="1:7" ht="12.75" customHeight="1">
      <c r="A69" s="16" t="s">
        <v>28</v>
      </c>
      <c r="B69" s="160"/>
      <c r="C69" s="160"/>
      <c r="D69" s="163" t="s">
        <v>192</v>
      </c>
      <c r="E69" s="164">
        <v>476000</v>
      </c>
      <c r="F69" s="38">
        <v>476000</v>
      </c>
      <c r="G69" s="58">
        <f t="shared" si="2"/>
        <v>100</v>
      </c>
    </row>
    <row r="70" spans="1:7" ht="15" customHeight="1">
      <c r="A70" s="17" t="s">
        <v>147</v>
      </c>
      <c r="B70" s="29" t="s">
        <v>148</v>
      </c>
      <c r="C70" s="29"/>
      <c r="D70" s="30"/>
      <c r="E70" s="37">
        <f>E71+E73+E75</f>
        <v>850016.01</v>
      </c>
      <c r="F70" s="37">
        <f>F71+F73+F75</f>
        <v>699082.92</v>
      </c>
      <c r="G70" s="57">
        <f t="shared" si="2"/>
        <v>82.24350033124671</v>
      </c>
    </row>
    <row r="71" spans="1:7" ht="14.25" customHeight="1">
      <c r="A71" s="168" t="s">
        <v>153</v>
      </c>
      <c r="B71" s="160"/>
      <c r="C71" s="160" t="s">
        <v>154</v>
      </c>
      <c r="D71" s="160"/>
      <c r="E71" s="161">
        <f>E72</f>
        <v>785404.71</v>
      </c>
      <c r="F71" s="170">
        <f>F72</f>
        <v>615111.62</v>
      </c>
      <c r="G71" s="171">
        <f t="shared" si="2"/>
        <v>78.31779109142343</v>
      </c>
    </row>
    <row r="72" spans="1:7" ht="24" customHeight="1">
      <c r="A72" s="16" t="s">
        <v>12</v>
      </c>
      <c r="B72" s="163"/>
      <c r="C72" s="163"/>
      <c r="D72" s="165">
        <v>500</v>
      </c>
      <c r="E72" s="164">
        <v>785404.71</v>
      </c>
      <c r="F72" s="38">
        <v>615111.62</v>
      </c>
      <c r="G72" s="58">
        <f t="shared" si="2"/>
        <v>78.31779109142343</v>
      </c>
    </row>
    <row r="73" spans="1:9" ht="27" customHeight="1">
      <c r="A73" s="168" t="s">
        <v>284</v>
      </c>
      <c r="B73" s="160"/>
      <c r="C73" s="160" t="s">
        <v>157</v>
      </c>
      <c r="D73" s="160"/>
      <c r="E73" s="161">
        <f>E74</f>
        <v>64111.3</v>
      </c>
      <c r="F73" s="170">
        <f>F74</f>
        <v>83971.3</v>
      </c>
      <c r="G73" s="171">
        <f t="shared" si="2"/>
        <v>130.97737840287124</v>
      </c>
      <c r="I73" s="99"/>
    </row>
    <row r="74" spans="1:7" ht="25.5" customHeight="1">
      <c r="A74" s="16" t="s">
        <v>12</v>
      </c>
      <c r="B74" s="163"/>
      <c r="C74" s="163"/>
      <c r="D74" s="165">
        <v>500</v>
      </c>
      <c r="E74" s="164">
        <v>64111.3</v>
      </c>
      <c r="F74" s="38">
        <v>83971.3</v>
      </c>
      <c r="G74" s="58">
        <f t="shared" si="2"/>
        <v>130.97737840287124</v>
      </c>
    </row>
    <row r="75" spans="1:9" ht="53.25" customHeight="1">
      <c r="A75" s="154" t="s">
        <v>22</v>
      </c>
      <c r="B75" s="163"/>
      <c r="C75" s="160" t="s">
        <v>23</v>
      </c>
      <c r="D75" s="167"/>
      <c r="E75" s="161">
        <v>500</v>
      </c>
      <c r="F75" s="170">
        <f>F76</f>
        <v>0</v>
      </c>
      <c r="G75" s="171">
        <f t="shared" si="2"/>
        <v>0</v>
      </c>
      <c r="I75" s="99"/>
    </row>
    <row r="76" spans="1:7" ht="27.75" customHeight="1">
      <c r="A76" s="16" t="s">
        <v>12</v>
      </c>
      <c r="B76" s="163"/>
      <c r="C76" s="163"/>
      <c r="D76" s="165">
        <v>500</v>
      </c>
      <c r="E76" s="164">
        <v>500</v>
      </c>
      <c r="F76" s="38">
        <v>0</v>
      </c>
      <c r="G76" s="58">
        <f t="shared" si="2"/>
        <v>0</v>
      </c>
    </row>
    <row r="77" spans="1:7" ht="11.25" customHeight="1">
      <c r="A77" s="46" t="s">
        <v>48</v>
      </c>
      <c r="B77" s="47" t="s">
        <v>159</v>
      </c>
      <c r="C77" s="49"/>
      <c r="D77" s="49"/>
      <c r="E77" s="68">
        <f>E78</f>
        <v>42446.8</v>
      </c>
      <c r="F77" s="68">
        <f>F78</f>
        <v>42446.8</v>
      </c>
      <c r="G77" s="171">
        <f aca="true" t="shared" si="3" ref="G77:G89">F77/E77*100</f>
        <v>100</v>
      </c>
    </row>
    <row r="78" spans="1:7" ht="27.75" customHeight="1">
      <c r="A78" s="17" t="s">
        <v>187</v>
      </c>
      <c r="B78" s="29" t="s">
        <v>188</v>
      </c>
      <c r="C78" s="29" t="s">
        <v>158</v>
      </c>
      <c r="D78" s="29"/>
      <c r="E78" s="37">
        <f>E79</f>
        <v>42446.8</v>
      </c>
      <c r="F78" s="37">
        <f>F79</f>
        <v>42446.8</v>
      </c>
      <c r="G78" s="171">
        <f t="shared" si="3"/>
        <v>100</v>
      </c>
    </row>
    <row r="79" spans="1:7" ht="27.75" customHeight="1">
      <c r="A79" s="1" t="s">
        <v>163</v>
      </c>
      <c r="B79" s="29"/>
      <c r="C79" s="29"/>
      <c r="D79" s="29" t="s">
        <v>173</v>
      </c>
      <c r="E79" s="38">
        <v>42446.8</v>
      </c>
      <c r="F79" s="38">
        <v>42446.8</v>
      </c>
      <c r="G79" s="171">
        <f t="shared" si="3"/>
        <v>100</v>
      </c>
    </row>
    <row r="80" spans="1:7" ht="21" customHeight="1">
      <c r="A80" s="46" t="s">
        <v>49</v>
      </c>
      <c r="B80" s="47" t="s">
        <v>161</v>
      </c>
      <c r="C80" s="49"/>
      <c r="D80" s="49"/>
      <c r="E80" s="68">
        <f>E81</f>
        <v>3675139</v>
      </c>
      <c r="F80" s="68">
        <f>F81</f>
        <v>3675139</v>
      </c>
      <c r="G80" s="57">
        <f t="shared" si="3"/>
        <v>100</v>
      </c>
    </row>
    <row r="81" spans="1:7" ht="12.75" customHeight="1">
      <c r="A81" s="17" t="s">
        <v>50</v>
      </c>
      <c r="B81" s="29" t="s">
        <v>86</v>
      </c>
      <c r="C81" s="29" t="s">
        <v>32</v>
      </c>
      <c r="D81" s="29"/>
      <c r="E81" s="37">
        <f>E82+E86+E88</f>
        <v>3675139</v>
      </c>
      <c r="F81" s="37">
        <f>F82+F86+F88</f>
        <v>3675139</v>
      </c>
      <c r="G81" s="57">
        <f t="shared" si="3"/>
        <v>100</v>
      </c>
    </row>
    <row r="82" spans="1:7" ht="39" customHeight="1">
      <c r="A82" s="168" t="s">
        <v>14</v>
      </c>
      <c r="B82" s="160"/>
      <c r="C82" s="160" t="s">
        <v>162</v>
      </c>
      <c r="D82" s="160" t="s">
        <v>32</v>
      </c>
      <c r="E82" s="161">
        <f>E83+E84+E85</f>
        <v>3510639</v>
      </c>
      <c r="F82" s="161">
        <f>F83+F84+F85</f>
        <v>3510639</v>
      </c>
      <c r="G82" s="171">
        <f t="shared" si="3"/>
        <v>100</v>
      </c>
    </row>
    <row r="83" spans="1:7" ht="44.25" customHeight="1">
      <c r="A83" s="162" t="s">
        <v>311</v>
      </c>
      <c r="B83" s="163"/>
      <c r="C83" s="163" t="s">
        <v>32</v>
      </c>
      <c r="D83" s="163" t="s">
        <v>310</v>
      </c>
      <c r="E83" s="164">
        <v>3404917</v>
      </c>
      <c r="F83" s="38">
        <v>3404917</v>
      </c>
      <c r="G83" s="58">
        <f t="shared" si="3"/>
        <v>100</v>
      </c>
    </row>
    <row r="84" spans="1:7" ht="74.25" customHeight="1">
      <c r="A84" s="162" t="s">
        <v>313</v>
      </c>
      <c r="B84" s="163"/>
      <c r="C84" s="163"/>
      <c r="D84" s="163" t="s">
        <v>312</v>
      </c>
      <c r="E84" s="169">
        <v>11722</v>
      </c>
      <c r="F84" s="38">
        <v>11722</v>
      </c>
      <c r="G84" s="58">
        <f t="shared" si="3"/>
        <v>100</v>
      </c>
    </row>
    <row r="85" spans="1:7" ht="40.5" customHeight="1">
      <c r="A85" s="168" t="s">
        <v>14</v>
      </c>
      <c r="B85" s="163"/>
      <c r="C85" s="163"/>
      <c r="D85" s="163" t="s">
        <v>347</v>
      </c>
      <c r="E85" s="169">
        <v>94000</v>
      </c>
      <c r="F85" s="38">
        <v>94000</v>
      </c>
      <c r="G85" s="58">
        <f t="shared" si="3"/>
        <v>100</v>
      </c>
    </row>
    <row r="86" spans="1:7" ht="51" customHeight="1">
      <c r="A86" s="162" t="s">
        <v>18</v>
      </c>
      <c r="B86" s="163"/>
      <c r="C86" s="160" t="s">
        <v>17</v>
      </c>
      <c r="D86" s="160"/>
      <c r="E86" s="173">
        <f>E87</f>
        <v>64500</v>
      </c>
      <c r="F86" s="170">
        <f>F87</f>
        <v>64500</v>
      </c>
      <c r="G86" s="58">
        <f t="shared" si="3"/>
        <v>100</v>
      </c>
    </row>
    <row r="87" spans="1:7" ht="28.5" customHeight="1">
      <c r="A87" s="162" t="s">
        <v>13</v>
      </c>
      <c r="B87" s="163"/>
      <c r="C87" s="163"/>
      <c r="D87" s="163" t="s">
        <v>310</v>
      </c>
      <c r="E87" s="169">
        <v>64500</v>
      </c>
      <c r="F87" s="38">
        <v>64500</v>
      </c>
      <c r="G87" s="58">
        <f t="shared" si="3"/>
        <v>100</v>
      </c>
    </row>
    <row r="88" spans="1:7" ht="39" customHeight="1">
      <c r="A88" s="154" t="s">
        <v>316</v>
      </c>
      <c r="B88" s="163"/>
      <c r="C88" s="160" t="s">
        <v>314</v>
      </c>
      <c r="D88" s="160"/>
      <c r="E88" s="173">
        <f>E89</f>
        <v>100000</v>
      </c>
      <c r="F88" s="170">
        <f>F89</f>
        <v>100000</v>
      </c>
      <c r="G88" s="58">
        <f t="shared" si="3"/>
        <v>100</v>
      </c>
    </row>
    <row r="89" spans="1:7" ht="27" customHeight="1">
      <c r="A89" s="162" t="s">
        <v>317</v>
      </c>
      <c r="B89" s="163"/>
      <c r="C89" s="163"/>
      <c r="D89" s="163" t="s">
        <v>315</v>
      </c>
      <c r="E89" s="169">
        <v>100000</v>
      </c>
      <c r="F89" s="38">
        <v>100000</v>
      </c>
      <c r="G89" s="58">
        <f t="shared" si="3"/>
        <v>100</v>
      </c>
    </row>
    <row r="90" spans="1:7" ht="25.5" customHeight="1">
      <c r="A90" s="50" t="s">
        <v>164</v>
      </c>
      <c r="B90" s="47" t="s">
        <v>167</v>
      </c>
      <c r="C90" s="49"/>
      <c r="D90" s="49"/>
      <c r="E90" s="68">
        <f aca="true" t="shared" si="4" ref="E90:F92">E91</f>
        <v>232680.94</v>
      </c>
      <c r="F90" s="68">
        <f t="shared" si="4"/>
        <v>232680.94</v>
      </c>
      <c r="G90" s="57">
        <f>F90/E90*100</f>
        <v>100</v>
      </c>
    </row>
    <row r="91" spans="1:7" ht="12.75">
      <c r="A91" s="31" t="s">
        <v>165</v>
      </c>
      <c r="B91" s="29" t="s">
        <v>31</v>
      </c>
      <c r="C91" s="29"/>
      <c r="D91" s="29"/>
      <c r="E91" s="38">
        <f>E92</f>
        <v>232680.94</v>
      </c>
      <c r="F91" s="38">
        <f>F92</f>
        <v>232680.94</v>
      </c>
      <c r="G91" s="57">
        <f>F91/E91*100</f>
        <v>100</v>
      </c>
    </row>
    <row r="92" spans="1:7" ht="24.75" customHeight="1">
      <c r="A92" s="17" t="s">
        <v>87</v>
      </c>
      <c r="B92" s="29"/>
      <c r="C92" s="29" t="s">
        <v>166</v>
      </c>
      <c r="D92" s="29"/>
      <c r="E92" s="38">
        <f t="shared" si="4"/>
        <v>232680.94</v>
      </c>
      <c r="F92" s="38">
        <f t="shared" si="4"/>
        <v>232680.94</v>
      </c>
      <c r="G92" s="57">
        <f>F92/E92*100</f>
        <v>100</v>
      </c>
    </row>
    <row r="93" spans="1:7" ht="25.5">
      <c r="A93" s="1" t="s">
        <v>163</v>
      </c>
      <c r="B93" s="29"/>
      <c r="C93" s="29"/>
      <c r="D93" s="29" t="s">
        <v>160</v>
      </c>
      <c r="E93" s="38">
        <v>232680.94</v>
      </c>
      <c r="F93" s="38">
        <v>232680.94</v>
      </c>
      <c r="G93" s="57">
        <f>F93/E93*100</f>
        <v>100</v>
      </c>
    </row>
    <row r="94" spans="1:7" ht="12.75">
      <c r="A94" s="34" t="s">
        <v>41</v>
      </c>
      <c r="B94" s="29"/>
      <c r="C94" s="29"/>
      <c r="D94" s="29"/>
      <c r="E94" s="51">
        <f>E90+E80+E77+E55+E38+E34+E7+E45</f>
        <v>15264025.15</v>
      </c>
      <c r="F94" s="51">
        <f>F90+F80+F77+F55+F38+F34+F7+F45</f>
        <v>14320706.87</v>
      </c>
      <c r="G94" s="57">
        <f>F94/E94*100</f>
        <v>93.81999000440587</v>
      </c>
    </row>
    <row r="95" spans="1:6" ht="12.75">
      <c r="A95" s="3"/>
      <c r="B95" s="27"/>
      <c r="C95" s="27"/>
      <c r="D95" s="27"/>
      <c r="E95" s="69"/>
      <c r="F95" s="69"/>
    </row>
    <row r="96" spans="1:6" ht="12.75">
      <c r="A96" s="3"/>
      <c r="B96" s="27"/>
      <c r="C96" s="27"/>
      <c r="D96" s="27"/>
      <c r="E96" s="69"/>
      <c r="F96" s="69"/>
    </row>
    <row r="97" spans="1:6" ht="12.75">
      <c r="A97" s="3"/>
      <c r="B97" s="27"/>
      <c r="C97" s="27"/>
      <c r="D97" s="27"/>
      <c r="E97" s="69"/>
      <c r="F97" s="69"/>
    </row>
    <row r="98" spans="1:6" ht="12.75">
      <c r="A98" s="3"/>
      <c r="B98" s="27"/>
      <c r="C98" s="27"/>
      <c r="D98" s="27"/>
      <c r="E98" s="69"/>
      <c r="F98" s="69"/>
    </row>
    <row r="99" spans="1:6" ht="12.75">
      <c r="A99" s="3"/>
      <c r="B99" s="27"/>
      <c r="C99" s="27"/>
      <c r="D99" s="27"/>
      <c r="E99" s="69"/>
      <c r="F99" s="69"/>
    </row>
    <row r="100" spans="1:6" ht="12.75">
      <c r="A100" s="3"/>
      <c r="B100" s="27"/>
      <c r="C100" s="27"/>
      <c r="D100" s="27"/>
      <c r="E100" s="69"/>
      <c r="F100" s="69"/>
    </row>
    <row r="101" spans="1:6" ht="12.75">
      <c r="A101" s="3"/>
      <c r="B101" s="27"/>
      <c r="C101" s="27"/>
      <c r="D101" s="27"/>
      <c r="E101" s="69"/>
      <c r="F101" s="69"/>
    </row>
    <row r="102" spans="1:6" ht="12.75">
      <c r="A102" s="3"/>
      <c r="B102" s="27"/>
      <c r="C102" s="27"/>
      <c r="D102" s="27"/>
      <c r="E102" s="69"/>
      <c r="F102" s="69"/>
    </row>
    <row r="103" spans="1:6" ht="12.75">
      <c r="A103" s="3"/>
      <c r="B103" s="27"/>
      <c r="C103" s="27"/>
      <c r="D103" s="27"/>
      <c r="E103" s="69"/>
      <c r="F103" s="69"/>
    </row>
    <row r="104" spans="1:6" ht="12.75">
      <c r="A104" s="3"/>
      <c r="B104" s="27"/>
      <c r="C104" s="27"/>
      <c r="D104" s="27"/>
      <c r="E104" s="69"/>
      <c r="F104" s="69"/>
    </row>
    <row r="105" spans="1:6" ht="12.75">
      <c r="A105" s="3"/>
      <c r="B105" s="27"/>
      <c r="C105" s="27"/>
      <c r="D105" s="27"/>
      <c r="E105" s="69"/>
      <c r="F105" s="69"/>
    </row>
    <row r="106" spans="1:6" ht="12.75">
      <c r="A106" s="3"/>
      <c r="B106" s="27"/>
      <c r="C106" s="27"/>
      <c r="D106" s="27"/>
      <c r="E106" s="69"/>
      <c r="F106" s="69"/>
    </row>
    <row r="107" spans="1:6" ht="12.75">
      <c r="A107" s="3"/>
      <c r="B107" s="27"/>
      <c r="C107" s="27"/>
      <c r="D107" s="27"/>
      <c r="E107" s="69"/>
      <c r="F107" s="69"/>
    </row>
    <row r="108" spans="1:6" ht="12.75">
      <c r="A108" s="3"/>
      <c r="B108" s="27"/>
      <c r="C108" s="27"/>
      <c r="D108" s="27"/>
      <c r="E108" s="69"/>
      <c r="F108" s="69"/>
    </row>
    <row r="109" spans="1:6" ht="12.75">
      <c r="A109" s="3"/>
      <c r="B109" s="27"/>
      <c r="C109" s="27"/>
      <c r="D109" s="27"/>
      <c r="E109" s="69"/>
      <c r="F109" s="69"/>
    </row>
    <row r="110" spans="1:6" ht="12.75">
      <c r="A110" s="3"/>
      <c r="B110" s="27"/>
      <c r="C110" s="27"/>
      <c r="D110" s="27"/>
      <c r="E110" s="69"/>
      <c r="F110" s="69"/>
    </row>
    <row r="111" spans="1:6" ht="12.75">
      <c r="A111" s="3"/>
      <c r="B111" s="27"/>
      <c r="C111" s="27"/>
      <c r="D111" s="27"/>
      <c r="E111" s="69"/>
      <c r="F111" s="69"/>
    </row>
    <row r="112" spans="1:6" ht="12.75">
      <c r="A112" s="3"/>
      <c r="B112" s="27"/>
      <c r="C112" s="27"/>
      <c r="D112" s="27"/>
      <c r="E112" s="69"/>
      <c r="F112" s="69"/>
    </row>
    <row r="113" spans="1:6" ht="12.75">
      <c r="A113" s="3"/>
      <c r="B113" s="27"/>
      <c r="C113" s="27"/>
      <c r="D113" s="27"/>
      <c r="E113" s="69"/>
      <c r="F113" s="69"/>
    </row>
    <row r="114" spans="1:6" ht="12.75">
      <c r="A114" s="3"/>
      <c r="B114" s="27"/>
      <c r="C114" s="27"/>
      <c r="D114" s="27"/>
      <c r="E114" s="69"/>
      <c r="F114" s="69"/>
    </row>
    <row r="115" spans="1:6" ht="12.75">
      <c r="A115" s="3"/>
      <c r="B115" s="27"/>
      <c r="C115" s="27"/>
      <c r="D115" s="27"/>
      <c r="E115" s="69"/>
      <c r="F115" s="69"/>
    </row>
    <row r="116" spans="1:6" ht="12.75">
      <c r="A116" s="3"/>
      <c r="B116" s="27"/>
      <c r="C116" s="27"/>
      <c r="D116" s="27"/>
      <c r="E116" s="69"/>
      <c r="F116" s="69"/>
    </row>
    <row r="117" spans="1:6" ht="12.75">
      <c r="A117" s="3"/>
      <c r="B117" s="27"/>
      <c r="C117" s="27"/>
      <c r="D117" s="27"/>
      <c r="E117" s="69"/>
      <c r="F117" s="69"/>
    </row>
    <row r="118" spans="1:6" ht="12.75">
      <c r="A118" s="3"/>
      <c r="B118" s="27"/>
      <c r="C118" s="27"/>
      <c r="D118" s="27"/>
      <c r="E118" s="69"/>
      <c r="F118" s="69"/>
    </row>
    <row r="119" spans="1:6" ht="12.75">
      <c r="A119" s="3"/>
      <c r="B119" s="27"/>
      <c r="C119" s="27"/>
      <c r="D119" s="27"/>
      <c r="E119" s="69"/>
      <c r="F119" s="69"/>
    </row>
    <row r="120" spans="1:6" ht="12.75">
      <c r="A120" s="3"/>
      <c r="B120" s="27"/>
      <c r="C120" s="27"/>
      <c r="D120" s="27"/>
      <c r="E120" s="69"/>
      <c r="F120" s="69"/>
    </row>
    <row r="121" spans="1:6" ht="12.75">
      <c r="A121" s="3"/>
      <c r="B121" s="27"/>
      <c r="C121" s="27"/>
      <c r="D121" s="27"/>
      <c r="E121" s="69"/>
      <c r="F121" s="69"/>
    </row>
    <row r="122" spans="1:6" ht="12.75">
      <c r="A122" s="3"/>
      <c r="B122" s="27"/>
      <c r="C122" s="27"/>
      <c r="D122" s="27"/>
      <c r="E122" s="69"/>
      <c r="F122" s="69"/>
    </row>
    <row r="123" spans="1:6" ht="12.75">
      <c r="A123" s="3"/>
      <c r="B123" s="27"/>
      <c r="C123" s="27"/>
      <c r="D123" s="27"/>
      <c r="E123" s="69"/>
      <c r="F123" s="69"/>
    </row>
    <row r="124" spans="1:6" ht="12.75">
      <c r="A124" s="3"/>
      <c r="B124" s="27"/>
      <c r="C124" s="27"/>
      <c r="D124" s="27"/>
      <c r="E124" s="69"/>
      <c r="F124" s="69"/>
    </row>
    <row r="125" spans="1:6" ht="12.75">
      <c r="A125" s="3"/>
      <c r="B125" s="27"/>
      <c r="C125" s="27"/>
      <c r="D125" s="27"/>
      <c r="E125" s="69"/>
      <c r="F125" s="69"/>
    </row>
    <row r="126" spans="1:6" ht="12.75">
      <c r="A126" s="3"/>
      <c r="B126" s="27"/>
      <c r="C126" s="27"/>
      <c r="D126" s="27"/>
      <c r="E126" s="69"/>
      <c r="F126" s="69"/>
    </row>
    <row r="127" spans="1:6" ht="12.75">
      <c r="A127" s="3"/>
      <c r="B127" s="27"/>
      <c r="C127" s="27"/>
      <c r="D127" s="27"/>
      <c r="E127" s="69"/>
      <c r="F127" s="69"/>
    </row>
    <row r="128" spans="1:6" ht="12.75">
      <c r="A128" s="3"/>
      <c r="B128" s="27"/>
      <c r="C128" s="27"/>
      <c r="D128" s="27"/>
      <c r="E128" s="69"/>
      <c r="F128" s="69"/>
    </row>
    <row r="129" spans="1:6" ht="12.75">
      <c r="A129" s="3"/>
      <c r="B129" s="27"/>
      <c r="C129" s="27"/>
      <c r="D129" s="27"/>
      <c r="E129" s="69"/>
      <c r="F129" s="69"/>
    </row>
    <row r="130" spans="1:6" ht="12.75">
      <c r="A130" s="3"/>
      <c r="B130" s="27"/>
      <c r="C130" s="27"/>
      <c r="D130" s="27"/>
      <c r="E130" s="69"/>
      <c r="F130" s="69"/>
    </row>
    <row r="131" spans="1:6" ht="12.75">
      <c r="A131" s="3"/>
      <c r="B131" s="27"/>
      <c r="C131" s="27"/>
      <c r="D131" s="27"/>
      <c r="E131" s="69"/>
      <c r="F131" s="69"/>
    </row>
    <row r="132" spans="1:6" ht="12.75">
      <c r="A132" s="3"/>
      <c r="B132" s="27"/>
      <c r="C132" s="27"/>
      <c r="D132" s="27"/>
      <c r="E132" s="69"/>
      <c r="F132" s="69"/>
    </row>
    <row r="133" spans="1:6" ht="12.75">
      <c r="A133" s="3"/>
      <c r="B133" s="27"/>
      <c r="C133" s="27"/>
      <c r="D133" s="27"/>
      <c r="E133" s="69"/>
      <c r="F133" s="69"/>
    </row>
    <row r="134" spans="1:6" ht="12.75">
      <c r="A134" s="3"/>
      <c r="B134" s="27"/>
      <c r="C134" s="27"/>
      <c r="D134" s="27"/>
      <c r="E134" s="69"/>
      <c r="F134" s="69"/>
    </row>
    <row r="135" spans="1:6" ht="12.75">
      <c r="A135" s="3"/>
      <c r="B135" s="27"/>
      <c r="C135" s="27"/>
      <c r="D135" s="27"/>
      <c r="E135" s="69"/>
      <c r="F135" s="69"/>
    </row>
    <row r="136" spans="1:6" ht="12.75">
      <c r="A136" s="3"/>
      <c r="B136" s="27"/>
      <c r="C136" s="27"/>
      <c r="D136" s="27"/>
      <c r="E136" s="69"/>
      <c r="F136" s="69"/>
    </row>
    <row r="137" spans="1:6" ht="12.75">
      <c r="A137" s="3"/>
      <c r="B137" s="27"/>
      <c r="C137" s="27"/>
      <c r="D137" s="27"/>
      <c r="E137" s="69"/>
      <c r="F137" s="69"/>
    </row>
    <row r="138" spans="1:6" ht="12.75">
      <c r="A138" s="3"/>
      <c r="B138" s="27"/>
      <c r="C138" s="27"/>
      <c r="D138" s="27"/>
      <c r="E138" s="69"/>
      <c r="F138" s="69"/>
    </row>
    <row r="139" spans="1:6" ht="12.75">
      <c r="A139" s="3"/>
      <c r="B139" s="27"/>
      <c r="C139" s="27"/>
      <c r="D139" s="27"/>
      <c r="E139" s="69"/>
      <c r="F139" s="69"/>
    </row>
    <row r="140" spans="1:6" ht="12.75">
      <c r="A140" s="3"/>
      <c r="B140" s="27"/>
      <c r="C140" s="27"/>
      <c r="D140" s="27"/>
      <c r="E140" s="69"/>
      <c r="F140" s="69"/>
    </row>
    <row r="141" spans="1:6" ht="12.75">
      <c r="A141" s="3"/>
      <c r="B141" s="27"/>
      <c r="C141" s="27"/>
      <c r="D141" s="27"/>
      <c r="E141" s="69"/>
      <c r="F141" s="69"/>
    </row>
    <row r="142" spans="1:6" ht="12.75">
      <c r="A142" s="3"/>
      <c r="B142" s="27"/>
      <c r="C142" s="27"/>
      <c r="D142" s="27"/>
      <c r="E142" s="69"/>
      <c r="F142" s="69"/>
    </row>
    <row r="143" spans="1:6" ht="12.75">
      <c r="A143" s="3"/>
      <c r="B143" s="27"/>
      <c r="C143" s="27"/>
      <c r="D143" s="27"/>
      <c r="E143" s="69"/>
      <c r="F143" s="69"/>
    </row>
    <row r="144" spans="1:7" s="13" customFormat="1" ht="15">
      <c r="A144" s="3"/>
      <c r="B144" s="27"/>
      <c r="C144" s="27"/>
      <c r="D144" s="27"/>
      <c r="E144" s="69"/>
      <c r="F144" s="69"/>
      <c r="G144" s="56"/>
    </row>
    <row r="145" spans="1:6" ht="12.75">
      <c r="A145" s="3"/>
      <c r="B145" s="27"/>
      <c r="C145" s="27"/>
      <c r="D145" s="27"/>
      <c r="E145" s="69"/>
      <c r="F145" s="69"/>
    </row>
    <row r="146" spans="1:6" ht="12.75">
      <c r="A146" s="3"/>
      <c r="B146" s="27"/>
      <c r="C146" s="27"/>
      <c r="D146" s="27"/>
      <c r="E146" s="69"/>
      <c r="F146" s="69"/>
    </row>
    <row r="147" spans="1:6" ht="12.75">
      <c r="A147" s="3"/>
      <c r="B147" s="27"/>
      <c r="C147" s="27"/>
      <c r="D147" s="27"/>
      <c r="E147" s="69"/>
      <c r="F147" s="69"/>
    </row>
    <row r="148" spans="1:6" ht="12.75">
      <c r="A148" s="3"/>
      <c r="B148" s="27"/>
      <c r="C148" s="27"/>
      <c r="D148" s="27"/>
      <c r="E148" s="69"/>
      <c r="F148" s="69"/>
    </row>
    <row r="149" spans="1:6" ht="12.75">
      <c r="A149" s="3"/>
      <c r="B149" s="27"/>
      <c r="C149" s="27"/>
      <c r="D149" s="27"/>
      <c r="E149" s="69"/>
      <c r="F149" s="69"/>
    </row>
    <row r="150" spans="1:6" ht="12.75">
      <c r="A150" s="3"/>
      <c r="B150" s="27"/>
      <c r="C150" s="27"/>
      <c r="D150" s="27"/>
      <c r="E150" s="69"/>
      <c r="F150" s="69"/>
    </row>
    <row r="151" spans="1:6" ht="12.75">
      <c r="A151" s="3"/>
      <c r="B151" s="27"/>
      <c r="C151" s="27"/>
      <c r="D151" s="27"/>
      <c r="E151" s="69"/>
      <c r="F151" s="69"/>
    </row>
    <row r="152" spans="1:5" ht="12.75">
      <c r="A152" s="3"/>
      <c r="B152" s="27"/>
      <c r="C152" s="27"/>
      <c r="D152" s="27"/>
      <c r="E152" s="69"/>
    </row>
    <row r="153" spans="1:5" ht="12.75">
      <c r="A153" s="3"/>
      <c r="B153" s="27"/>
      <c r="C153" s="27"/>
      <c r="D153" s="27"/>
      <c r="E153" s="69"/>
    </row>
    <row r="154" spans="1:5" ht="12.75">
      <c r="A154" s="3"/>
      <c r="B154" s="27"/>
      <c r="C154" s="27"/>
      <c r="D154" s="27"/>
      <c r="E154" s="69"/>
    </row>
  </sheetData>
  <sheetProtection/>
  <mergeCells count="8">
    <mergeCell ref="A5:D5"/>
    <mergeCell ref="E5:E6"/>
    <mergeCell ref="F5:F6"/>
    <mergeCell ref="G5:G6"/>
    <mergeCell ref="A4:G4"/>
    <mergeCell ref="E1:G1"/>
    <mergeCell ref="E2:G2"/>
    <mergeCell ref="E3:G3"/>
  </mergeCells>
  <printOptions/>
  <pageMargins left="0.984251968503937" right="0" top="0.3937007874015748" bottom="0.1968503937007874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.57421875" style="0" customWidth="1"/>
    <col min="2" max="2" width="25.7109375" style="0" customWidth="1"/>
    <col min="3" max="3" width="47.8515625" style="0" customWidth="1"/>
    <col min="4" max="4" width="6.28125" style="0" hidden="1" customWidth="1"/>
    <col min="5" max="5" width="14.28125" style="22" customWidth="1"/>
  </cols>
  <sheetData>
    <row r="1" spans="2:5" ht="12.75">
      <c r="B1" s="3" t="s">
        <v>53</v>
      </c>
      <c r="C1" s="232" t="s">
        <v>208</v>
      </c>
      <c r="D1" s="232"/>
      <c r="E1" s="232"/>
    </row>
    <row r="2" spans="2:5" ht="12.75">
      <c r="B2" s="3" t="s">
        <v>54</v>
      </c>
      <c r="C2" s="232" t="s">
        <v>51</v>
      </c>
      <c r="D2" s="232"/>
      <c r="E2" s="232"/>
    </row>
    <row r="3" spans="2:5" ht="12.75">
      <c r="B3" s="3" t="s">
        <v>55</v>
      </c>
      <c r="C3" s="232" t="s">
        <v>52</v>
      </c>
      <c r="D3" s="232"/>
      <c r="E3" s="232"/>
    </row>
    <row r="4" spans="2:5" ht="12.75">
      <c r="B4" s="3"/>
      <c r="C4" s="195" t="s">
        <v>351</v>
      </c>
      <c r="D4" s="211"/>
      <c r="E4" s="211"/>
    </row>
    <row r="5" spans="2:5" ht="12.75">
      <c r="B5" s="3"/>
      <c r="C5" s="3"/>
      <c r="D5" s="19"/>
      <c r="E5" s="21"/>
    </row>
    <row r="6" spans="2:5" ht="14.25">
      <c r="B6" s="228" t="s">
        <v>131</v>
      </c>
      <c r="C6" s="228"/>
      <c r="D6" s="228"/>
      <c r="E6" s="228"/>
    </row>
    <row r="7" spans="2:5" ht="14.25">
      <c r="B7" s="228" t="s">
        <v>64</v>
      </c>
      <c r="C7" s="228"/>
      <c r="D7" s="228"/>
      <c r="E7" s="228"/>
    </row>
    <row r="8" spans="2:5" ht="14.25" customHeight="1">
      <c r="B8" s="32" t="s">
        <v>72</v>
      </c>
      <c r="C8" s="35" t="s">
        <v>325</v>
      </c>
      <c r="D8" s="19"/>
      <c r="E8" s="33"/>
    </row>
    <row r="9" spans="1:5" ht="24.75" customHeight="1">
      <c r="A9" s="231"/>
      <c r="B9" s="231"/>
      <c r="C9" s="231"/>
      <c r="D9" s="231"/>
      <c r="E9" s="231"/>
    </row>
    <row r="10" spans="2:5" ht="12.75">
      <c r="B10" s="230" t="s">
        <v>56</v>
      </c>
      <c r="C10" s="227" t="s">
        <v>73</v>
      </c>
      <c r="D10" s="227"/>
      <c r="E10" s="229" t="s">
        <v>74</v>
      </c>
    </row>
    <row r="11" spans="2:5" ht="12.75">
      <c r="B11" s="230"/>
      <c r="C11" s="227"/>
      <c r="D11" s="227"/>
      <c r="E11" s="229"/>
    </row>
    <row r="12" spans="2:5" ht="15.75">
      <c r="B12" s="36" t="s">
        <v>225</v>
      </c>
      <c r="C12" s="222" t="s">
        <v>75</v>
      </c>
      <c r="D12" s="222"/>
      <c r="E12" s="41">
        <f>E13+E17</f>
        <v>-390598.04000000097</v>
      </c>
    </row>
    <row r="13" spans="2:5" ht="16.5" customHeight="1">
      <c r="B13" s="40" t="s">
        <v>226</v>
      </c>
      <c r="C13" s="222" t="s">
        <v>57</v>
      </c>
      <c r="D13" s="222"/>
      <c r="E13" s="41">
        <f>E14</f>
        <v>-14711304.91</v>
      </c>
    </row>
    <row r="14" spans="2:5" ht="15">
      <c r="B14" s="39" t="s">
        <v>227</v>
      </c>
      <c r="C14" s="224" t="s">
        <v>58</v>
      </c>
      <c r="D14" s="224"/>
      <c r="E14" s="107">
        <f>E15</f>
        <v>-14711304.91</v>
      </c>
    </row>
    <row r="15" spans="2:5" ht="34.5" customHeight="1">
      <c r="B15" s="39" t="s">
        <v>224</v>
      </c>
      <c r="C15" s="225" t="s">
        <v>59</v>
      </c>
      <c r="D15" s="226"/>
      <c r="E15" s="107">
        <f>E16</f>
        <v>-14711304.91</v>
      </c>
    </row>
    <row r="16" spans="2:5" ht="33" customHeight="1">
      <c r="B16" s="39" t="s">
        <v>223</v>
      </c>
      <c r="C16" s="220" t="s">
        <v>181</v>
      </c>
      <c r="D16" s="220"/>
      <c r="E16" s="107">
        <v>-14711304.91</v>
      </c>
    </row>
    <row r="17" spans="2:5" ht="18.75" customHeight="1">
      <c r="B17" s="40" t="s">
        <v>222</v>
      </c>
      <c r="C17" s="223" t="s">
        <v>60</v>
      </c>
      <c r="D17" s="223"/>
      <c r="E17" s="41">
        <f>E18</f>
        <v>14320706.87</v>
      </c>
    </row>
    <row r="18" spans="2:5" ht="22.5" customHeight="1">
      <c r="B18" s="39" t="s">
        <v>221</v>
      </c>
      <c r="C18" s="224" t="s">
        <v>61</v>
      </c>
      <c r="D18" s="224"/>
      <c r="E18" s="107">
        <f>E19</f>
        <v>14320706.87</v>
      </c>
    </row>
    <row r="19" spans="2:5" ht="28.5" customHeight="1">
      <c r="B19" s="39" t="s">
        <v>220</v>
      </c>
      <c r="C19" s="225" t="s">
        <v>62</v>
      </c>
      <c r="D19" s="226"/>
      <c r="E19" s="107">
        <f>E20</f>
        <v>14320706.87</v>
      </c>
    </row>
    <row r="20" spans="2:5" ht="28.5" customHeight="1">
      <c r="B20" s="39" t="s">
        <v>219</v>
      </c>
      <c r="C20" s="220" t="s">
        <v>182</v>
      </c>
      <c r="D20" s="220"/>
      <c r="E20" s="107">
        <v>14320706.87</v>
      </c>
    </row>
    <row r="21" spans="2:5" ht="18">
      <c r="B21" s="221" t="s">
        <v>63</v>
      </c>
      <c r="C21" s="221"/>
      <c r="D21" s="221"/>
      <c r="E21" s="41">
        <f>E12</f>
        <v>-390598.04000000097</v>
      </c>
    </row>
    <row r="22" spans="2:3" ht="18">
      <c r="B22" s="20"/>
      <c r="C22" s="20"/>
    </row>
  </sheetData>
  <sheetProtection/>
  <mergeCells count="20">
    <mergeCell ref="C10:D11"/>
    <mergeCell ref="B7:E7"/>
    <mergeCell ref="E10:E11"/>
    <mergeCell ref="B10:B11"/>
    <mergeCell ref="A9:E9"/>
    <mergeCell ref="C1:E1"/>
    <mergeCell ref="C2:E2"/>
    <mergeCell ref="C3:E3"/>
    <mergeCell ref="B6:E6"/>
    <mergeCell ref="C4:E4"/>
    <mergeCell ref="C20:D20"/>
    <mergeCell ref="B21:D21"/>
    <mergeCell ref="C12:D12"/>
    <mergeCell ref="C17:D17"/>
    <mergeCell ref="C18:D18"/>
    <mergeCell ref="C19:D19"/>
    <mergeCell ref="C13:D13"/>
    <mergeCell ref="C15:D15"/>
    <mergeCell ref="C14:D14"/>
    <mergeCell ref="C16:D16"/>
  </mergeCells>
  <printOptions/>
  <pageMargins left="0.5905511811023623" right="0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46.421875" style="0" customWidth="1"/>
    <col min="2" max="2" width="7.00390625" style="0" customWidth="1"/>
    <col min="3" max="3" width="27.28125" style="0" customWidth="1"/>
    <col min="4" max="4" width="15.57421875" style="0" customWidth="1"/>
    <col min="5" max="5" width="14.28125" style="0" customWidth="1"/>
    <col min="6" max="6" width="13.00390625" style="0" customWidth="1"/>
  </cols>
  <sheetData>
    <row r="1" ht="12.75">
      <c r="F1" s="4" t="s">
        <v>217</v>
      </c>
    </row>
    <row r="2" ht="12.75">
      <c r="F2" s="4" t="s">
        <v>51</v>
      </c>
    </row>
    <row r="3" ht="12.75">
      <c r="F3" s="4" t="s">
        <v>52</v>
      </c>
    </row>
    <row r="4" ht="12.75">
      <c r="F4" s="102" t="s">
        <v>351</v>
      </c>
    </row>
    <row r="6" spans="1:6" ht="12.75">
      <c r="A6" s="231" t="s">
        <v>218</v>
      </c>
      <c r="B6" s="231"/>
      <c r="C6" s="231"/>
      <c r="D6" s="231"/>
      <c r="E6" s="231"/>
      <c r="F6" s="231"/>
    </row>
    <row r="7" spans="1:7" ht="38.25">
      <c r="A7" s="106" t="s">
        <v>97</v>
      </c>
      <c r="B7" s="106" t="s">
        <v>95</v>
      </c>
      <c r="C7" s="106" t="s">
        <v>209</v>
      </c>
      <c r="D7" s="106" t="s">
        <v>201</v>
      </c>
      <c r="E7" s="106" t="s">
        <v>98</v>
      </c>
      <c r="F7" s="106" t="s">
        <v>210</v>
      </c>
      <c r="G7" s="103"/>
    </row>
    <row r="8" spans="1:6" ht="12.75">
      <c r="A8" s="105">
        <v>1</v>
      </c>
      <c r="B8" s="105">
        <v>2</v>
      </c>
      <c r="C8" s="105">
        <v>3</v>
      </c>
      <c r="D8" s="105">
        <v>4</v>
      </c>
      <c r="E8" s="105">
        <v>5</v>
      </c>
      <c r="F8" s="105">
        <v>6</v>
      </c>
    </row>
    <row r="9" spans="1:6" ht="25.5">
      <c r="A9" s="104" t="s">
        <v>211</v>
      </c>
      <c r="B9" s="105">
        <v>500</v>
      </c>
      <c r="C9" s="105" t="s">
        <v>212</v>
      </c>
      <c r="D9" s="174">
        <f>D11</f>
        <v>770064.9900000002</v>
      </c>
      <c r="E9" s="174">
        <f>E11</f>
        <v>-390598.0399999991</v>
      </c>
      <c r="F9" s="174">
        <f>D9-E9</f>
        <v>1160663.0299999993</v>
      </c>
    </row>
    <row r="10" spans="1:6" ht="12.75">
      <c r="A10" s="104" t="s">
        <v>213</v>
      </c>
      <c r="B10" s="105"/>
      <c r="C10" s="105"/>
      <c r="D10" s="174"/>
      <c r="E10" s="174"/>
      <c r="F10" s="174"/>
    </row>
    <row r="11" spans="1:6" ht="16.5" customHeight="1">
      <c r="A11" s="193" t="s">
        <v>327</v>
      </c>
      <c r="B11" s="105">
        <v>700</v>
      </c>
      <c r="C11" s="194" t="s">
        <v>328</v>
      </c>
      <c r="D11" s="174">
        <f>D12</f>
        <v>770064.9900000002</v>
      </c>
      <c r="E11" s="174">
        <f>E12</f>
        <v>-390598.0399999991</v>
      </c>
      <c r="F11" s="174">
        <f>D11-E11</f>
        <v>1160663.0299999993</v>
      </c>
    </row>
    <row r="12" spans="1:6" ht="25.5">
      <c r="A12" s="193" t="s">
        <v>326</v>
      </c>
      <c r="B12" s="105">
        <v>700</v>
      </c>
      <c r="C12" s="194" t="s">
        <v>329</v>
      </c>
      <c r="D12" s="174">
        <f>D20+D16</f>
        <v>770064.9900000002</v>
      </c>
      <c r="E12" s="174">
        <f>E16+E20</f>
        <v>-390598.0399999991</v>
      </c>
      <c r="F12" s="174">
        <f>D12-E12</f>
        <v>1160663.0299999993</v>
      </c>
    </row>
    <row r="13" spans="1:6" ht="14.25" customHeight="1">
      <c r="A13" s="104" t="s">
        <v>214</v>
      </c>
      <c r="B13" s="105">
        <v>710</v>
      </c>
      <c r="C13" s="194" t="s">
        <v>330</v>
      </c>
      <c r="D13" s="174">
        <f aca="true" t="shared" si="0" ref="D13:E15">D14</f>
        <v>-14493960.16</v>
      </c>
      <c r="E13" s="174">
        <f t="shared" si="0"/>
        <v>-15031071.03</v>
      </c>
      <c r="F13" s="174" t="s">
        <v>212</v>
      </c>
    </row>
    <row r="14" spans="1:6" ht="16.5" customHeight="1">
      <c r="A14" s="104" t="s">
        <v>58</v>
      </c>
      <c r="B14" s="105">
        <v>710</v>
      </c>
      <c r="C14" s="194" t="s">
        <v>331</v>
      </c>
      <c r="D14" s="174">
        <f t="shared" si="0"/>
        <v>-14493960.16</v>
      </c>
      <c r="E14" s="174">
        <f t="shared" si="0"/>
        <v>-15031071.03</v>
      </c>
      <c r="F14" s="174" t="s">
        <v>212</v>
      </c>
    </row>
    <row r="15" spans="1:6" ht="25.5">
      <c r="A15" s="104" t="s">
        <v>59</v>
      </c>
      <c r="B15" s="105">
        <v>710</v>
      </c>
      <c r="C15" s="194" t="s">
        <v>332</v>
      </c>
      <c r="D15" s="174">
        <f t="shared" si="0"/>
        <v>-14493960.16</v>
      </c>
      <c r="E15" s="174">
        <f t="shared" si="0"/>
        <v>-15031071.03</v>
      </c>
      <c r="F15" s="174" t="s">
        <v>212</v>
      </c>
    </row>
    <row r="16" spans="1:6" ht="23.25" customHeight="1">
      <c r="A16" s="104" t="s">
        <v>215</v>
      </c>
      <c r="B16" s="105">
        <v>710</v>
      </c>
      <c r="C16" s="194" t="s">
        <v>333</v>
      </c>
      <c r="D16" s="174">
        <v>-14493960.16</v>
      </c>
      <c r="E16" s="174">
        <v>-15031071.03</v>
      </c>
      <c r="F16" s="174" t="s">
        <v>212</v>
      </c>
    </row>
    <row r="17" spans="1:6" ht="16.5" customHeight="1">
      <c r="A17" s="104" t="s">
        <v>60</v>
      </c>
      <c r="B17" s="105">
        <v>720</v>
      </c>
      <c r="C17" s="194" t="s">
        <v>334</v>
      </c>
      <c r="D17" s="174">
        <f aca="true" t="shared" si="1" ref="D17:E19">D18</f>
        <v>15264025.15</v>
      </c>
      <c r="E17" s="174">
        <f t="shared" si="1"/>
        <v>14640472.99</v>
      </c>
      <c r="F17" s="174" t="s">
        <v>212</v>
      </c>
    </row>
    <row r="18" spans="1:6" ht="15" customHeight="1">
      <c r="A18" s="104" t="s">
        <v>61</v>
      </c>
      <c r="B18" s="105">
        <v>720</v>
      </c>
      <c r="C18" s="194" t="s">
        <v>335</v>
      </c>
      <c r="D18" s="174">
        <f t="shared" si="1"/>
        <v>15264025.15</v>
      </c>
      <c r="E18" s="174">
        <f t="shared" si="1"/>
        <v>14640472.99</v>
      </c>
      <c r="F18" s="174" t="s">
        <v>212</v>
      </c>
    </row>
    <row r="19" spans="1:6" ht="25.5">
      <c r="A19" s="104" t="s">
        <v>62</v>
      </c>
      <c r="B19" s="105">
        <v>720</v>
      </c>
      <c r="C19" s="194" t="s">
        <v>336</v>
      </c>
      <c r="D19" s="174">
        <f t="shared" si="1"/>
        <v>15264025.15</v>
      </c>
      <c r="E19" s="174">
        <f t="shared" si="1"/>
        <v>14640472.99</v>
      </c>
      <c r="F19" s="174" t="s">
        <v>212</v>
      </c>
    </row>
    <row r="20" spans="1:6" ht="27" customHeight="1">
      <c r="A20" s="104" t="s">
        <v>216</v>
      </c>
      <c r="B20" s="105">
        <v>720</v>
      </c>
      <c r="C20" s="194" t="s">
        <v>337</v>
      </c>
      <c r="D20" s="174">
        <v>15264025.15</v>
      </c>
      <c r="E20" s="174">
        <v>14640472.99</v>
      </c>
      <c r="F20" s="174" t="s">
        <v>212</v>
      </c>
    </row>
  </sheetData>
  <sheetProtection/>
  <mergeCells count="1">
    <mergeCell ref="A6:F6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2014-05-07T04:40:35Z</cp:lastPrinted>
  <dcterms:created xsi:type="dcterms:W3CDTF">1996-10-08T23:32:33Z</dcterms:created>
  <dcterms:modified xsi:type="dcterms:W3CDTF">2014-05-07T04:41:05Z</dcterms:modified>
  <cp:category/>
  <cp:version/>
  <cp:contentType/>
  <cp:contentStatus/>
</cp:coreProperties>
</file>