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<sst xmlns="http://schemas.openxmlformats.org/spreadsheetml/2006/main" count="607" uniqueCount="408">
  <si>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</si>
  <si>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</si>
  <si>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</si>
  <si>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</si>
  <si>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</si>
  <si>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</si>
  <si>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</si>
  <si>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</si>
  <si>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</si>
  <si>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</si>
  <si>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</si>
  <si>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</si>
  <si>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</si>
  <si>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</si>
  <si>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</si>
  <si>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</si>
  <si>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</si>
  <si>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</si>
  <si>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</si>
  <si>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</si>
  <si>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</si>
  <si>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</si>
  <si>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</si>
  <si>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</si>
  <si>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</si>
  <si>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</si>
  <si>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</si>
  <si>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</si>
  <si>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</si>
  <si>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</si>
  <si>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</si>
  <si>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</si>
  <si>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</si>
  <si>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Культура,кинематография и средства массовой информации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</si>
  <si>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</si>
  <si>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</si>
  <si>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</si>
  <si>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</si>
  <si>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</si>
  <si>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</si>
  <si>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</si>
  <si>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</si>
  <si>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</si>
  <si>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</si>
  <si>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</si>
  <si>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</si>
  <si>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</si>
  <si>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</si>
  <si>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</si>
  <si>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</si>
  <si>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</si>
  <si>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</si>
  <si>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</si>
  <si>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</si>
  <si>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</si>
  <si>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</si>
  <si>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</si>
  <si>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</si>
  <si>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</si>
  <si>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</si>
  <si>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</si>
  <si>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</si>
  <si>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</si>
  <si>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</si>
  <si>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</si>
  <si>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</si>
  <si>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</si>
  <si>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</si>
  <si>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</si>
  <si>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</si>
  <si>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</si>
  <si>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</si>
  <si>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</si>
  <si>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</si>
  <si>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</si>
  <si>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</si>
  <si>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</si>
  <si>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</si>
  <si>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</si>
  <si>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</si>
  <si>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</si>
  <si>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</si>
  <si>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</si>
  <si>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</si>
  <si>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</si>
  <si>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</si>
  <si>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Налог на имцщество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</si>
  <si>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</si>
  <si>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</si>
  <si>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</si>
  <si>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</si>
  <si>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</si>
  <si>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</si>
  <si>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000 1 11 05030 00 0000 120</t>
  </si>
  <si>
    <t>000 1 11 05035 10 0000 120</t>
  </si>
  <si>
    <t>000 2 00 00000 00 0000 000</t>
  </si>
  <si>
    <t>000 2 02 00000 00 0000 000</t>
  </si>
  <si>
    <t>000 2 02 01000 00 0000 151</t>
  </si>
  <si>
    <t>000 2 02 04000 00 0000 151</t>
  </si>
  <si>
    <t>000 2 02 04999 10 0000 151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</si>
  <si>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</si>
  <si>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</si>
  <si>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</si>
  <si>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</si>
  <si>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</si>
  <si>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</si>
  <si>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</si>
  <si>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</si>
  <si>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000 2 02 01001 10 0000 151</t>
  </si>
  <si>
    <t>000 2 02 03000 00 0000 151</t>
  </si>
  <si>
    <t>000 2 02 03015 10 0000 151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</si>
  <si>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</si>
  <si>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</si>
  <si>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</si>
  <si>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</si>
  <si>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</si>
  <si>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</si>
  <si>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</si>
  <si>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</si>
  <si>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</si>
  <si>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</si>
  <si>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</si>
  <si>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</si>
  <si>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</si>
  <si>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</si>
  <si>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</si>
  <si>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</si>
  <si>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</si>
  <si>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</si>
  <si>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</si>
  <si>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</si>
  <si>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</si>
  <si>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</si>
  <si>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</si>
  <si>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</si>
  <si>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</si>
  <si>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</si>
  <si>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</si>
  <si>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</si>
  <si>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</si>
  <si>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</si>
  <si>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</si>
  <si>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>000 2 02 01001 00 0000 151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</si>
  <si>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</si>
  <si>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</si>
  <si>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</si>
  <si>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</si>
  <si>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</si>
  <si>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</si>
  <si>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</si>
  <si>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</si>
  <si>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</si>
  <si>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</si>
  <si>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</si>
  <si>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</si>
  <si>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</si>
  <si>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</si>
  <si>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</si>
  <si>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</si>
  <si>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</si>
  <si>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</si>
  <si>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</si>
  <si>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</si>
  <si>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</si>
  <si>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</si>
  <si>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</si>
  <si>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</si>
  <si>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</si>
  <si>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</si>
  <si>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</si>
  <si>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</si>
  <si>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</si>
  <si>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</si>
  <si>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</si>
  <si>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</si>
  <si>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</si>
  <si>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</si>
  <si>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</si>
  <si>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</si>
  <si>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</si>
  <si>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</si>
  <si>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</si>
  <si>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</si>
  <si>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</si>
  <si>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НАЛОГОВЫЕ И НЕНАЛОГОВЫЕ ДОХОДЫ</t>
  </si>
  <si>
    <t>Доходы бюджета - ВСЕГО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</si>
  <si>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</si>
  <si>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</si>
  <si>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</si>
  <si>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</si>
  <si>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</si>
  <si>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</si>
  <si>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Государственная пошлина за совершение новаторских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</si>
  <si>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новаторских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</si>
  <si>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бюджета - Всего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</si>
  <si>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</si>
  <si>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</si>
  <si>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</si>
  <si>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</si>
  <si>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</si>
  <si>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 бюджетной обеспеченности</t>
  </si>
  <si>
    <t>Субвенции бюджетам субъектов Росийской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</si>
  <si>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</si>
  <si>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</si>
  <si>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</si>
  <si>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</si>
  <si>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</si>
  <si>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</si>
  <si>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внебюджентных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</si>
  <si>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</si>
  <si>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</si>
  <si>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</si>
  <si>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</si>
  <si>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</si>
  <si>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</si>
  <si>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</si>
  <si>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</si>
  <si>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</si>
  <si>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</si>
  <si>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Предоставление субсидий бюджетным учреждениям на финансовое обеспечение выполнения муниципального задания</t>
  </si>
  <si>
    <t>ШТРАФЫ, САНКЦИИ, ВОЗМЕЩЕНИЕ УЩЕРБА</t>
  </si>
  <si>
    <t>000 1 16 00000 00 0000 000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</si>
  <si>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</si>
  <si>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</si>
  <si>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</si>
  <si>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</si>
  <si>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</si>
  <si>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</si>
  <si>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</si>
  <si>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</si>
  <si>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</si>
  <si>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</si>
  <si>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</si>
  <si>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</si>
  <si>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</si>
  <si>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</si>
  <si>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</si>
  <si>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</si>
  <si>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</si>
  <si>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</si>
  <si>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</si>
  <si>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</si>
  <si>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</si>
  <si>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</si>
  <si>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</si>
  <si>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</si>
  <si>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</si>
  <si>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</si>
  <si>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</si>
  <si>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</si>
  <si>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</si>
  <si>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</si>
  <si>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</si>
  <si>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</si>
  <si>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</si>
  <si>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8025118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</si>
  <si>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</si>
  <si>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</si>
  <si>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</si>
  <si>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</si>
  <si>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</si>
  <si>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</si>
  <si>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</si>
  <si>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</si>
  <si>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Сбор в совет муниципальных образований края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</si>
  <si>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</si>
  <si>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</si>
  <si>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</si>
  <si>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</si>
  <si>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</si>
  <si>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</si>
  <si>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</si>
  <si>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Субсидии бюджетным учреждениям на иные цели</t>
  </si>
  <si>
    <t>612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</si>
  <si>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</si>
  <si>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</si>
  <si>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</si>
  <si>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</si>
  <si>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</si>
  <si>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</si>
  <si>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</si>
  <si>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</si>
  <si>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</si>
  <si>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Физческая культура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</si>
  <si>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</si>
  <si>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</si>
  <si>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</si>
  <si>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</si>
  <si>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</si>
  <si>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</si>
  <si>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</si>
  <si>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участком, расположенным в границах сельских поселений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</si>
  <si>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</si>
  <si>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</si>
  <si>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</si>
  <si>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</si>
  <si>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</si>
  <si>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</si>
  <si>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</si>
  <si>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000 1 16 33000 10 0000 140</t>
  </si>
  <si>
    <t>000 1 16 33050 10 0000 140</t>
  </si>
  <si>
    <t>000 1 16 51000 02 0000 140</t>
  </si>
  <si>
    <t>000 1 16 51040 02 0000 140</t>
  </si>
  <si>
    <t xml:space="preserve">Финансового органа : </t>
  </si>
  <si>
    <t>000 1 16 33000 00 0000 140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</si>
  <si>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</si>
  <si>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</si>
  <si>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</si>
  <si>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</si>
  <si>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</si>
  <si>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 xml:space="preserve">Отдельные мероприятия в рамках программы "Развитие культуры поселка Пинчуга" 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</si>
  <si>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</si>
  <si>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</si>
  <si>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 2016году</t>
  </si>
  <si>
    <t>Исполнение бюджета Пинчугского сельсовета по доходам за 2016 год
Доходы бюджета по кодам классификации доходов бюджетов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</si>
  <si>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</si>
  <si>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</si>
  <si>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 ОСТАТКОВ СУБСИДИЙ, СУБВЕНЦИЙ И ИНЫХ МЕЖБЮДЖЕТНЫХ ТРАНСФЕРТОВ, ИМЕЮЩИХ ЦЕЛЕВОЕ НАЗНАЧЕНИЕ 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</si>
  <si>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</si>
  <si>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</si>
  <si>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</si>
  <si>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</si>
  <si>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</si>
  <si>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</si>
  <si>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</si>
  <si>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</si>
  <si>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</si>
  <si>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</si>
  <si>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</si>
  <si>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</si>
  <si>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</si>
  <si>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2017 </t>
    </r>
    <r>
      <rPr>
        <sz val="10"/>
        <rFont val="Arial Cyr"/>
        <family val="0"/>
      </rPr>
      <t>г.</t>
    </r>
  </si>
  <si>
    <t>01.01.17.</t>
  </si>
  <si>
    <t>Исполнение  расходов бюджета Пинчугского сельсовета за  2016 год                                                                                                                                                                                                   по ведомственной структуре</t>
  </si>
  <si>
    <t>8010060000</t>
  </si>
  <si>
    <t>121        122      129</t>
  </si>
  <si>
    <t>8030060000</t>
  </si>
  <si>
    <t>8020060000    8020061000      3930080000     90900Ч0010        8020076000       802006Б000       802006Г000     802006Э000     802006Ф000</t>
  </si>
  <si>
    <t>121    122    129     244     540    852     853</t>
  </si>
  <si>
    <t>9010080000</t>
  </si>
  <si>
    <t xml:space="preserve">3920080000    8020075140      90900Д0000      </t>
  </si>
  <si>
    <t>121      129     244</t>
  </si>
  <si>
    <t>8020051180</t>
  </si>
  <si>
    <t>3950080010       3950074120        39500S4120</t>
  </si>
  <si>
    <t xml:space="preserve">391008Ф001     3910080020      3910073930    39100S3930      </t>
  </si>
  <si>
    <t>3940080050        394008Ф000       3940009502       3940009602        39400S9602</t>
  </si>
  <si>
    <t>243     244    412</t>
  </si>
  <si>
    <t xml:space="preserve">     39400Ш0000</t>
  </si>
  <si>
    <t xml:space="preserve">3940080010     3940080020      3940080030    394008Э010     394008Ф000    </t>
  </si>
  <si>
    <t xml:space="preserve">111     119    244    </t>
  </si>
  <si>
    <t>39400S5550    3940075550</t>
  </si>
  <si>
    <t>4090040000      4090041000     40900Ф0000     4090047000      409004Г000</t>
  </si>
  <si>
    <t>3960080000</t>
  </si>
  <si>
    <t>111        119</t>
  </si>
  <si>
    <t xml:space="preserve">ИСПОЛНЕНИЕ    РАСХОДОВ    БЮДЖЕТА    ПИНЧУГСКОГО    СЕЛЬСОВЕТА за  2016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</si>
  <si>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</si>
  <si>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</si>
  <si>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</si>
  <si>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</si>
  <si>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</si>
  <si>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</si>
  <si>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</si>
  <si>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</si>
  <si>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</si>
  <si>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</si>
  <si>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</si>
  <si>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</si>
  <si>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</si>
  <si>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</si>
  <si>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</si>
  <si>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</si>
  <si>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</si>
  <si>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</si>
  <si>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</si>
  <si>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</si>
  <si>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</si>
  <si>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</si>
  <si>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3910073930</t>
  </si>
  <si>
    <t>3910080020</t>
  </si>
  <si>
    <t>39100S3930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</si>
  <si>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</si>
  <si>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</si>
  <si>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</si>
  <si>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</si>
  <si>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</si>
  <si>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</si>
  <si>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</si>
  <si>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</si>
  <si>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</si>
  <si>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</si>
  <si>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</si>
  <si>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</si>
  <si>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</si>
  <si>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</si>
  <si>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</si>
  <si>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4090040000</t>
  </si>
  <si>
    <t>40900Ф0000</t>
  </si>
  <si>
    <t>4090041000</t>
  </si>
  <si>
    <t>4090047000</t>
  </si>
  <si>
    <t>409004Г000</t>
  </si>
  <si>
    <t>39400S5550</t>
  </si>
  <si>
    <t>3940075550</t>
  </si>
  <si>
    <t>111    119</t>
  </si>
  <si>
    <t xml:space="preserve"> от  02.05.2017 №7/1</t>
  </si>
  <si>
    <t xml:space="preserve">    от 02.05.2017  № 7/1</t>
  </si>
  <si>
    <t xml:space="preserve">    от 02.05.2017 №7/1</t>
  </si>
  <si>
    <t>от  02.05.2017 № 7/1</t>
  </si>
  <si>
    <t xml:space="preserve"> от  02.05.2017  №7/1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</si>
</sst>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10" fillId="0" borderId="17" xfId="55" applyBorder="1" applyAlignment="1">
      <alignment horizontal="center"/>
      <protection/>
    </xf>
    <xf numFmtId="0" fontId="10" fillId="0" borderId="18" xfId="55" applyBorder="1" applyAlignment="1">
      <alignment horizontal="center"/>
      <protection/>
    </xf>
    <xf numFmtId="0" fontId="10" fillId="0" borderId="19" xfId="55" applyBorder="1" applyAlignment="1">
      <alignment horizontal="center"/>
      <protection/>
    </xf>
    <xf numFmtId="0" fontId="10" fillId="0" borderId="20" xfId="55" applyBorder="1" applyAlignment="1">
      <alignment horizontal="center"/>
      <protection/>
    </xf>
    <xf numFmtId="0" fontId="10" fillId="0" borderId="21" xfId="55" applyBorder="1" applyAlignment="1">
      <alignment horizontal="center"/>
      <protection/>
    </xf>
    <xf numFmtId="4" fontId="10" fillId="34" borderId="21" xfId="55" applyNumberFormat="1" applyFill="1" applyBorder="1">
      <alignment/>
      <protection/>
    </xf>
    <xf numFmtId="4" fontId="10" fillId="36" borderId="21" xfId="55" applyNumberFormat="1" applyFill="1" applyBorder="1">
      <alignment/>
      <protection/>
    </xf>
    <xf numFmtId="4" fontId="10" fillId="36" borderId="22" xfId="55" applyNumberFormat="1" applyFill="1" applyBorder="1">
      <alignment/>
      <protection/>
    </xf>
    <xf numFmtId="4" fontId="10" fillId="33" borderId="21" xfId="55" applyNumberFormat="1" applyFill="1" applyBorder="1">
      <alignment/>
      <protection/>
    </xf>
    <xf numFmtId="4" fontId="10" fillId="33" borderId="22" xfId="55" applyNumberFormat="1" applyFill="1" applyBorder="1">
      <alignment/>
      <protection/>
    </xf>
    <xf numFmtId="4" fontId="10" fillId="0" borderId="21" xfId="55" applyNumberFormat="1" applyBorder="1">
      <alignment/>
      <protection/>
    </xf>
    <xf numFmtId="0" fontId="10" fillId="0" borderId="0" xfId="55" applyBorder="1">
      <alignment/>
      <protection/>
    </xf>
    <xf numFmtId="0" fontId="10" fillId="33" borderId="20" xfId="55" applyFill="1" applyBorder="1" applyAlignment="1">
      <alignment horizontal="center"/>
      <protection/>
    </xf>
    <xf numFmtId="0" fontId="10" fillId="33" borderId="21" xfId="55" applyFill="1" applyBorder="1" applyAlignment="1">
      <alignment horizontal="center"/>
      <protection/>
    </xf>
    <xf numFmtId="0" fontId="10" fillId="35" borderId="20" xfId="55" applyFill="1" applyBorder="1" applyAlignment="1">
      <alignment horizontal="center"/>
      <protection/>
    </xf>
    <xf numFmtId="0" fontId="10" fillId="35" borderId="21" xfId="55" applyFill="1" applyBorder="1" applyAlignment="1">
      <alignment horizontal="center"/>
      <protection/>
    </xf>
    <xf numFmtId="4" fontId="10" fillId="35" borderId="21" xfId="55" applyNumberFormat="1" applyFill="1" applyBorder="1">
      <alignment/>
      <protection/>
    </xf>
    <xf numFmtId="2" fontId="10" fillId="0" borderId="0" xfId="55" applyNumberFormat="1" applyBorder="1">
      <alignment/>
      <protection/>
    </xf>
    <xf numFmtId="4" fontId="26" fillId="33" borderId="21" xfId="55" applyNumberFormat="1" applyFont="1" applyFill="1" applyBorder="1">
      <alignment/>
      <protection/>
    </xf>
    <xf numFmtId="49" fontId="2" fillId="0" borderId="23" xfId="54" applyNumberFormat="1" applyFont="1" applyFill="1" applyBorder="1" applyAlignment="1" applyProtection="1">
      <alignment horizontal="center" wrapText="1"/>
      <protection hidden="1"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27" fillId="35" borderId="10" xfId="56" applyNumberFormat="1" applyFont="1" applyFill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2" xfId="55" applyNumberFormat="1" applyBorder="1">
      <alignment/>
      <protection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1" xfId="55" applyFont="1" applyBorder="1" applyAlignment="1">
      <alignment horizontal="center"/>
      <protection/>
    </xf>
    <xf numFmtId="4" fontId="10" fillId="34" borderId="22" xfId="55" applyNumberFormat="1" applyFont="1" applyFill="1" applyBorder="1">
      <alignment/>
      <protection/>
    </xf>
    <xf numFmtId="4" fontId="2" fillId="0" borderId="24" xfId="53" applyNumberFormat="1" applyFont="1" applyFill="1" applyBorder="1" applyAlignment="1" applyProtection="1">
      <alignment horizontal="right" vertical="center"/>
      <protection hidden="1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21" xfId="55" applyNumberForma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10" fillId="0" borderId="25" xfId="55" applyBorder="1" applyAlignment="1">
      <alignment horizontal="center"/>
      <protection/>
    </xf>
    <xf numFmtId="4" fontId="10" fillId="38" borderId="21" xfId="55" applyNumberFormat="1" applyFill="1" applyBorder="1">
      <alignment/>
      <protection/>
    </xf>
    <xf numFmtId="4" fontId="10" fillId="38" borderId="22" xfId="55" applyNumberFormat="1" applyFill="1" applyBorder="1">
      <alignment/>
      <protection/>
    </xf>
    <xf numFmtId="0" fontId="1" fillId="0" borderId="21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10" fillId="37" borderId="22" xfId="55" applyNumberFormat="1" applyFill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2" fontId="3" fillId="0" borderId="10" xfId="54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Border="1" applyAlignment="1">
      <alignment horizontal="right" vertical="center"/>
      <protection/>
    </xf>
    <xf numFmtId="49" fontId="2" fillId="0" borderId="23" xfId="54" applyNumberFormat="1" applyFont="1" applyFill="1" applyBorder="1" applyAlignment="1" applyProtection="1">
      <alignment horizontal="center" vertical="center"/>
      <protection hidden="1"/>
    </xf>
    <xf numFmtId="49" fontId="2" fillId="0" borderId="23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4" applyNumberFormat="1" applyFont="1" applyFill="1" applyBorder="1" applyAlignment="1" applyProtection="1">
      <alignment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" fillId="0" borderId="24" xfId="53" applyNumberFormat="1" applyFont="1" applyFill="1" applyBorder="1" applyAlignment="1" applyProtection="1">
      <alignment horizontal="center" vertical="center"/>
      <protection hidden="1"/>
    </xf>
    <xf numFmtId="186" fontId="6" fillId="0" borderId="28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Font="1" applyBorder="1" applyAlignment="1">
      <alignment horizontal="left" vertical="center" wrapText="1"/>
      <protection/>
    </xf>
    <xf numFmtId="4" fontId="6" fillId="0" borderId="10" xfId="56" applyNumberFormat="1" applyFont="1" applyBorder="1" applyAlignment="1">
      <alignment horizontal="right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" fontId="6" fillId="35" borderId="10" xfId="56" applyNumberFormat="1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2" fillId="0" borderId="28" xfId="0" applyFont="1" applyBorder="1" applyAlignment="1">
      <alignment horizontal="center" vertical="center"/>
    </xf>
    <xf numFmtId="4" fontId="2" fillId="35" borderId="2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83" fontId="2" fillId="0" borderId="24" xfId="53" applyNumberFormat="1" applyFont="1" applyFill="1" applyBorder="1" applyAlignment="1" applyProtection="1">
      <alignment horizontal="center" vertical="center"/>
      <protection hidden="1"/>
    </xf>
    <xf numFmtId="186" fontId="27" fillId="0" borderId="28" xfId="53" applyNumberFormat="1" applyFont="1" applyFill="1" applyBorder="1" applyAlignment="1" applyProtection="1">
      <alignment horizontal="left" vertical="center" wrapText="1"/>
      <protection hidden="1"/>
    </xf>
    <xf numFmtId="186" fontId="6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86" fontId="2" fillId="0" borderId="28" xfId="53" applyNumberFormat="1" applyFont="1" applyFill="1" applyBorder="1" applyAlignment="1" applyProtection="1">
      <alignment horizontal="left" vertical="center" wrapText="1"/>
      <protection hidden="1"/>
    </xf>
    <xf numFmtId="186" fontId="27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0" fillId="0" borderId="25" xfId="55" applyBorder="1">
      <alignment/>
      <protection/>
    </xf>
    <xf numFmtId="0" fontId="2" fillId="0" borderId="26" xfId="0" applyFont="1" applyBorder="1" applyAlignment="1">
      <alignment vertical="top" wrapText="1"/>
    </xf>
    <xf numFmtId="18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56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7" borderId="20" xfId="55" applyFill="1" applyBorder="1" applyAlignment="1">
      <alignment horizontal="center"/>
      <protection/>
    </xf>
    <xf numFmtId="0" fontId="0" fillId="37" borderId="21" xfId="0" applyFont="1" applyFill="1" applyBorder="1" applyAlignment="1">
      <alignment horizontal="center" vertical="center"/>
    </xf>
    <xf numFmtId="0" fontId="10" fillId="38" borderId="20" xfId="55" applyFill="1" applyBorder="1" applyAlignment="1">
      <alignment horizontal="center"/>
      <protection/>
    </xf>
    <xf numFmtId="0" fontId="10" fillId="38" borderId="21" xfId="55" applyFill="1" applyBorder="1" applyAlignment="1">
      <alignment horizontal="center"/>
      <protection/>
    </xf>
    <xf numFmtId="0" fontId="10" fillId="38" borderId="25" xfId="55" applyFill="1" applyBorder="1" applyAlignment="1">
      <alignment horizontal="center"/>
      <protection/>
    </xf>
    <xf numFmtId="0" fontId="0" fillId="38" borderId="28" xfId="0" applyFont="1" applyFill="1" applyBorder="1" applyAlignment="1">
      <alignment horizontal="center" vertical="center"/>
    </xf>
    <xf numFmtId="0" fontId="10" fillId="40" borderId="20" xfId="55" applyFill="1" applyBorder="1" applyAlignment="1">
      <alignment horizontal="center"/>
      <protection/>
    </xf>
    <xf numFmtId="0" fontId="10" fillId="40" borderId="21" xfId="55" applyFill="1" applyBorder="1" applyAlignment="1">
      <alignment horizontal="center"/>
      <protection/>
    </xf>
    <xf numFmtId="0" fontId="10" fillId="39" borderId="20" xfId="55" applyFill="1" applyBorder="1" applyAlignment="1">
      <alignment horizontal="center"/>
      <protection/>
    </xf>
    <xf numFmtId="0" fontId="10" fillId="39" borderId="21" xfId="55" applyFill="1" applyBorder="1" applyAlignment="1">
      <alignment horizontal="center"/>
      <protection/>
    </xf>
    <xf numFmtId="0" fontId="10" fillId="0" borderId="0" xfId="55" applyFill="1" applyBorder="1">
      <alignment/>
      <protection/>
    </xf>
    <xf numFmtId="0" fontId="1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/>
    </xf>
    <xf numFmtId="2" fontId="10" fillId="0" borderId="21" xfId="55" applyNumberFormat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 hidden="1"/>
    </xf>
    <xf numFmtId="186" fontId="6" fillId="0" borderId="10" xfId="53" applyNumberFormat="1" applyFont="1" applyFill="1" applyBorder="1" applyAlignment="1" applyProtection="1">
      <alignment horizontal="left" vertical="top" wrapText="1"/>
      <protection hidden="1"/>
    </xf>
    <xf numFmtId="186" fontId="27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8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1" fillId="35" borderId="28" xfId="0" applyFont="1" applyFill="1" applyBorder="1" applyAlignment="1">
      <alignment horizontal="left" vertical="top" wrapText="1"/>
    </xf>
    <xf numFmtId="0" fontId="22" fillId="39" borderId="17" xfId="55" applyFont="1" applyFill="1" applyBorder="1" applyAlignment="1">
      <alignment vertical="top" wrapText="1"/>
      <protection/>
    </xf>
    <xf numFmtId="0" fontId="22" fillId="40" borderId="17" xfId="55" applyFont="1" applyFill="1" applyBorder="1" applyAlignment="1">
      <alignment vertical="top" wrapText="1"/>
      <protection/>
    </xf>
    <xf numFmtId="0" fontId="22" fillId="33" borderId="17" xfId="55" applyFont="1" applyFill="1" applyBorder="1" applyAlignment="1">
      <alignment vertical="top" wrapText="1"/>
      <protection/>
    </xf>
    <xf numFmtId="0" fontId="29" fillId="0" borderId="17" xfId="55" applyFont="1" applyBorder="1" applyAlignment="1">
      <alignment vertical="top" wrapText="1"/>
      <protection/>
    </xf>
    <xf numFmtId="0" fontId="30" fillId="38" borderId="21" xfId="0" applyFont="1" applyFill="1" applyBorder="1" applyAlignment="1">
      <alignment horizontal="left" vertical="top" wrapText="1"/>
    </xf>
    <xf numFmtId="0" fontId="22" fillId="0" borderId="17" xfId="55" applyFont="1" applyBorder="1" applyAlignment="1">
      <alignment vertical="top" wrapText="1"/>
      <protection/>
    </xf>
    <xf numFmtId="0" fontId="22" fillId="35" borderId="17" xfId="55" applyFont="1" applyFill="1" applyBorder="1" applyAlignment="1">
      <alignment vertical="top" wrapText="1"/>
      <protection/>
    </xf>
    <xf numFmtId="0" fontId="1" fillId="37" borderId="28" xfId="0" applyFont="1" applyFill="1" applyBorder="1" applyAlignment="1">
      <alignment horizontal="left" vertical="top" wrapText="1"/>
    </xf>
    <xf numFmtId="0" fontId="22" fillId="38" borderId="17" xfId="55" applyFont="1" applyFill="1" applyBorder="1" applyAlignment="1">
      <alignment vertical="top" wrapText="1"/>
      <protection/>
    </xf>
    <xf numFmtId="0" fontId="10" fillId="0" borderId="0" xfId="55" applyAlignment="1">
      <alignment vertical="top"/>
      <protection/>
    </xf>
    <xf numFmtId="0" fontId="22" fillId="0" borderId="32" xfId="55" applyFont="1" applyBorder="1" applyAlignment="1">
      <alignment horizontal="center" vertical="top" wrapText="1"/>
      <protection/>
    </xf>
    <xf numFmtId="0" fontId="22" fillId="0" borderId="33" xfId="55" applyFont="1" applyBorder="1" applyAlignment="1">
      <alignment horizontal="center" vertical="top" wrapText="1"/>
      <protection/>
    </xf>
    <xf numFmtId="0" fontId="22" fillId="0" borderId="34" xfId="55" applyFont="1" applyBorder="1" applyAlignment="1">
      <alignment horizontal="center" vertical="top" wrapText="1"/>
      <protection/>
    </xf>
    <xf numFmtId="0" fontId="22" fillId="0" borderId="17" xfId="55" applyFont="1" applyBorder="1" applyAlignment="1">
      <alignment horizontal="center" vertical="center"/>
      <protection/>
    </xf>
    <xf numFmtId="0" fontId="22" fillId="0" borderId="33" xfId="55" applyFont="1" applyBorder="1" applyAlignment="1">
      <alignment horizontal="center" vertical="center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35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23" xfId="54" applyNumberFormat="1" applyFont="1" applyFill="1" applyBorder="1" applyAlignment="1" applyProtection="1">
      <alignment horizontal="left" wrapText="1"/>
      <protection hidden="1"/>
    </xf>
    <xf numFmtId="49" fontId="8" fillId="0" borderId="24" xfId="54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23" xfId="54" applyNumberFormat="1" applyFont="1" applyFill="1" applyBorder="1" applyAlignment="1" applyProtection="1">
      <alignment horizontal="left" wrapText="1"/>
      <protection hidden="1"/>
    </xf>
    <xf numFmtId="0" fontId="8" fillId="0" borderId="24" xfId="54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28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6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/>
    </xf>
    <xf numFmtId="49" fontId="8" fillId="0" borderId="23" xfId="54" applyNumberFormat="1" applyFont="1" applyFill="1" applyBorder="1" applyAlignment="1" applyProtection="1">
      <alignment horizontal="left" vertical="top" wrapText="1"/>
      <protection hidden="1"/>
    </xf>
    <xf numFmtId="49" fontId="8" fillId="0" borderId="24" xfId="54" applyNumberFormat="1" applyFont="1" applyFill="1" applyBorder="1" applyAlignment="1" applyProtection="1">
      <alignment horizontal="left" vertical="top" wrapText="1"/>
      <protection hidden="1"/>
    </xf>
    <xf numFmtId="2" fontId="3" fillId="0" borderId="10" xfId="54" applyNumberFormat="1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55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268" t="s">
        <v>143</v>
      </c>
      <c r="E1" s="268"/>
      <c r="F1" s="268"/>
      <c r="G1" s="72"/>
    </row>
    <row r="2" spans="4:7" ht="15">
      <c r="D2" s="268" t="s">
        <v>144</v>
      </c>
      <c r="E2" s="268"/>
      <c r="F2" s="268"/>
      <c r="G2" s="72"/>
    </row>
    <row r="3" spans="4:7" ht="15">
      <c r="D3" s="268" t="s">
        <v>101</v>
      </c>
      <c r="E3" s="268"/>
      <c r="F3" s="268"/>
      <c r="G3" s="72"/>
    </row>
    <row r="4" spans="1:7" ht="15">
      <c r="A4" s="82" t="s">
        <v>17</v>
      </c>
      <c r="D4" s="268" t="s">
        <v>404</v>
      </c>
      <c r="E4" s="268"/>
      <c r="F4" s="268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269" t="s">
        <v>314</v>
      </c>
      <c r="B6" s="270"/>
      <c r="C6" s="270"/>
      <c r="D6" s="270"/>
      <c r="E6" s="270"/>
      <c r="F6" s="270"/>
    </row>
    <row r="7" spans="1:6" s="27" customFormat="1" ht="33" customHeight="1">
      <c r="A7" s="90" t="s">
        <v>79</v>
      </c>
      <c r="B7" s="91" t="s">
        <v>77</v>
      </c>
      <c r="C7" s="91" t="s">
        <v>165</v>
      </c>
      <c r="D7" s="91" t="s">
        <v>140</v>
      </c>
      <c r="E7" s="91" t="s">
        <v>80</v>
      </c>
      <c r="F7" s="91" t="s">
        <v>100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12.75">
      <c r="A9" s="87" t="s">
        <v>185</v>
      </c>
      <c r="B9" s="203">
        <v>10</v>
      </c>
      <c r="C9" s="203" t="s">
        <v>78</v>
      </c>
      <c r="D9" s="106">
        <f>D10+D46</f>
        <v>43557414.71</v>
      </c>
      <c r="E9" s="106">
        <f>E10+E46</f>
        <v>40441835.660000004</v>
      </c>
      <c r="F9" s="106">
        <f>E9/D9*100</f>
        <v>92.84719014950005</v>
      </c>
    </row>
    <row r="10" spans="1:6" s="27" customFormat="1" ht="22.5" customHeight="1">
      <c r="A10" s="244" t="s">
        <v>184</v>
      </c>
      <c r="B10" s="202">
        <v>10</v>
      </c>
      <c r="C10" s="202" t="s">
        <v>81</v>
      </c>
      <c r="D10" s="107">
        <f>D11+D22+D30+D33+D39+D16</f>
        <v>2603704.7800000003</v>
      </c>
      <c r="E10" s="107">
        <f>E11+E22+E30+E33+E39+E16</f>
        <v>2865289.63</v>
      </c>
      <c r="F10" s="107">
        <f aca="true" t="shared" si="0" ref="F10:F64">E10/D10*100</f>
        <v>110.04664015710719</v>
      </c>
    </row>
    <row r="11" spans="1:6" s="70" customFormat="1" ht="12.75">
      <c r="A11" s="245" t="s">
        <v>51</v>
      </c>
      <c r="B11" s="202">
        <v>10</v>
      </c>
      <c r="C11" s="202" t="s">
        <v>82</v>
      </c>
      <c r="D11" s="108">
        <f>D12</f>
        <v>700000</v>
      </c>
      <c r="E11" s="108">
        <f>E12</f>
        <v>758964.7100000001</v>
      </c>
      <c r="F11" s="108">
        <f t="shared" si="0"/>
        <v>108.42353</v>
      </c>
    </row>
    <row r="12" spans="1:6" s="70" customFormat="1" ht="10.5" customHeight="1">
      <c r="A12" s="212" t="s">
        <v>52</v>
      </c>
      <c r="B12" s="24">
        <v>10</v>
      </c>
      <c r="C12" s="24" t="s">
        <v>83</v>
      </c>
      <c r="D12" s="103">
        <f>D13+D15+D14</f>
        <v>700000</v>
      </c>
      <c r="E12" s="103">
        <f>E13+E15+E14</f>
        <v>758964.7100000001</v>
      </c>
      <c r="F12" s="109">
        <f t="shared" si="0"/>
        <v>108.42353</v>
      </c>
    </row>
    <row r="13" spans="1:6" s="27" customFormat="1" ht="89.25" customHeight="1">
      <c r="A13" s="225" t="s">
        <v>209</v>
      </c>
      <c r="B13" s="24">
        <v>10</v>
      </c>
      <c r="C13" s="24" t="s">
        <v>210</v>
      </c>
      <c r="D13" s="103">
        <v>700000</v>
      </c>
      <c r="E13" s="103">
        <v>750389.52</v>
      </c>
      <c r="F13" s="109">
        <f t="shared" si="0"/>
        <v>107.19850285714286</v>
      </c>
    </row>
    <row r="14" spans="1:6" s="27" customFormat="1" ht="132.75" customHeight="1">
      <c r="A14" s="225" t="s">
        <v>286</v>
      </c>
      <c r="B14" s="24">
        <v>10</v>
      </c>
      <c r="C14" s="24" t="s">
        <v>287</v>
      </c>
      <c r="D14" s="103">
        <v>0</v>
      </c>
      <c r="E14" s="103">
        <v>-437.99</v>
      </c>
      <c r="F14" s="109">
        <v>0</v>
      </c>
    </row>
    <row r="15" spans="1:6" s="70" customFormat="1" ht="56.25" customHeight="1">
      <c r="A15" s="225" t="s">
        <v>234</v>
      </c>
      <c r="B15" s="24">
        <v>10</v>
      </c>
      <c r="C15" s="24" t="s">
        <v>212</v>
      </c>
      <c r="D15" s="103">
        <v>0</v>
      </c>
      <c r="E15" s="103">
        <v>9013.18</v>
      </c>
      <c r="F15" s="109">
        <v>0</v>
      </c>
    </row>
    <row r="16" spans="1:6" s="70" customFormat="1" ht="31.5" customHeight="1">
      <c r="A16" s="246" t="s">
        <v>235</v>
      </c>
      <c r="B16" s="172">
        <v>10</v>
      </c>
      <c r="C16" s="172" t="s">
        <v>241</v>
      </c>
      <c r="D16" s="173">
        <f>D17</f>
        <v>237900</v>
      </c>
      <c r="E16" s="173">
        <f>E17</f>
        <v>249818.97999999998</v>
      </c>
      <c r="F16" s="173">
        <f t="shared" si="0"/>
        <v>105.01007986548969</v>
      </c>
    </row>
    <row r="17" spans="1:6" s="70" customFormat="1" ht="32.25" customHeight="1">
      <c r="A17" s="225" t="s">
        <v>236</v>
      </c>
      <c r="B17" s="24">
        <v>10</v>
      </c>
      <c r="C17" s="24" t="s">
        <v>242</v>
      </c>
      <c r="D17" s="103">
        <f>D18+D19+D20+D21</f>
        <v>237900</v>
      </c>
      <c r="E17" s="103">
        <f>E18+E19+E20+E21</f>
        <v>249818.97999999998</v>
      </c>
      <c r="F17" s="109">
        <f t="shared" si="0"/>
        <v>105.01007986548969</v>
      </c>
    </row>
    <row r="18" spans="1:6" s="70" customFormat="1" ht="79.5" customHeight="1">
      <c r="A18" s="174" t="s">
        <v>237</v>
      </c>
      <c r="B18" s="24">
        <v>10</v>
      </c>
      <c r="C18" s="24" t="s">
        <v>243</v>
      </c>
      <c r="D18" s="103">
        <v>75900</v>
      </c>
      <c r="E18" s="103">
        <v>85402.84</v>
      </c>
      <c r="F18" s="109">
        <f t="shared" si="0"/>
        <v>112.52021080368905</v>
      </c>
    </row>
    <row r="19" spans="1:6" s="70" customFormat="1" ht="100.5" customHeight="1">
      <c r="A19" s="174" t="s">
        <v>238</v>
      </c>
      <c r="B19" s="24">
        <v>10</v>
      </c>
      <c r="C19" s="24" t="s">
        <v>244</v>
      </c>
      <c r="D19" s="103">
        <v>1600</v>
      </c>
      <c r="E19" s="103">
        <v>1303.75</v>
      </c>
      <c r="F19" s="109">
        <f t="shared" si="0"/>
        <v>81.484375</v>
      </c>
    </row>
    <row r="20" spans="1:6" s="70" customFormat="1" ht="99.75" customHeight="1">
      <c r="A20" s="174" t="s">
        <v>239</v>
      </c>
      <c r="B20" s="24">
        <v>10</v>
      </c>
      <c r="C20" s="24" t="s">
        <v>245</v>
      </c>
      <c r="D20" s="103">
        <v>175800</v>
      </c>
      <c r="E20" s="103">
        <v>175761.71</v>
      </c>
      <c r="F20" s="109">
        <f t="shared" si="0"/>
        <v>99.97821956769056</v>
      </c>
    </row>
    <row r="21" spans="1:6" s="70" customFormat="1" ht="100.5" customHeight="1">
      <c r="A21" s="174" t="s">
        <v>240</v>
      </c>
      <c r="B21" s="24">
        <v>10</v>
      </c>
      <c r="C21" s="24" t="s">
        <v>246</v>
      </c>
      <c r="D21" s="103">
        <v>-15400</v>
      </c>
      <c r="E21" s="103">
        <v>-12649.32</v>
      </c>
      <c r="F21" s="109">
        <f t="shared" si="0"/>
        <v>82.13844155844156</v>
      </c>
    </row>
    <row r="22" spans="1:6" s="70" customFormat="1" ht="12.75">
      <c r="A22" s="245" t="s">
        <v>48</v>
      </c>
      <c r="B22" s="86">
        <v>10</v>
      </c>
      <c r="C22" s="86" t="s">
        <v>84</v>
      </c>
      <c r="D22" s="108">
        <f>D23+D25</f>
        <v>1073054.78</v>
      </c>
      <c r="E22" s="108">
        <f>E23+E25</f>
        <v>1144057.6199999999</v>
      </c>
      <c r="F22" s="108">
        <f t="shared" si="0"/>
        <v>106.61688865502279</v>
      </c>
    </row>
    <row r="23" spans="1:6" s="70" customFormat="1" ht="10.5" customHeight="1">
      <c r="A23" s="212" t="s">
        <v>49</v>
      </c>
      <c r="B23" s="24">
        <v>10</v>
      </c>
      <c r="C23" s="24" t="s">
        <v>85</v>
      </c>
      <c r="D23" s="103">
        <f>D24</f>
        <v>146970</v>
      </c>
      <c r="E23" s="103">
        <f>E24</f>
        <v>148851.41</v>
      </c>
      <c r="F23" s="109">
        <f t="shared" si="0"/>
        <v>101.28013199972783</v>
      </c>
    </row>
    <row r="24" spans="1:6" s="70" customFormat="1" ht="45" customHeight="1">
      <c r="A24" s="212" t="s">
        <v>86</v>
      </c>
      <c r="B24" s="24">
        <v>10</v>
      </c>
      <c r="C24" s="24" t="s">
        <v>87</v>
      </c>
      <c r="D24" s="103">
        <v>146970</v>
      </c>
      <c r="E24" s="103">
        <v>148851.41</v>
      </c>
      <c r="F24" s="109">
        <f t="shared" si="0"/>
        <v>101.28013199972783</v>
      </c>
    </row>
    <row r="25" spans="1:6" s="70" customFormat="1" ht="11.25" customHeight="1">
      <c r="A25" s="212" t="s">
        <v>88</v>
      </c>
      <c r="B25" s="24">
        <v>10</v>
      </c>
      <c r="C25" s="24" t="s">
        <v>89</v>
      </c>
      <c r="D25" s="103">
        <f>D26+D28</f>
        <v>926084.78</v>
      </c>
      <c r="E25" s="103">
        <f>E26+E28</f>
        <v>995206.21</v>
      </c>
      <c r="F25" s="109">
        <f t="shared" si="0"/>
        <v>107.46383392673833</v>
      </c>
    </row>
    <row r="26" spans="1:6" s="70" customFormat="1" ht="10.5" customHeight="1">
      <c r="A26" s="211" t="s">
        <v>288</v>
      </c>
      <c r="B26" s="24">
        <v>10</v>
      </c>
      <c r="C26" s="24" t="s">
        <v>292</v>
      </c>
      <c r="D26" s="103">
        <f>D27</f>
        <v>844584.78</v>
      </c>
      <c r="E26" s="103">
        <f>E27</f>
        <v>845081.03</v>
      </c>
      <c r="F26" s="109">
        <f t="shared" si="0"/>
        <v>100.05875668278085</v>
      </c>
    </row>
    <row r="27" spans="1:6" s="70" customFormat="1" ht="44.25" customHeight="1">
      <c r="A27" s="211" t="s">
        <v>289</v>
      </c>
      <c r="B27" s="24">
        <v>10</v>
      </c>
      <c r="C27" s="24" t="s">
        <v>293</v>
      </c>
      <c r="D27" s="103">
        <v>844584.78</v>
      </c>
      <c r="E27" s="103">
        <v>845081.03</v>
      </c>
      <c r="F27" s="109">
        <f t="shared" si="0"/>
        <v>100.05875668278085</v>
      </c>
    </row>
    <row r="28" spans="1:6" s="70" customFormat="1" ht="12" customHeight="1">
      <c r="A28" s="211" t="s">
        <v>290</v>
      </c>
      <c r="B28" s="24">
        <v>10</v>
      </c>
      <c r="C28" s="24" t="s">
        <v>294</v>
      </c>
      <c r="D28" s="103">
        <f>D29</f>
        <v>81500</v>
      </c>
      <c r="E28" s="103">
        <f>E29</f>
        <v>150125.18</v>
      </c>
      <c r="F28" s="109">
        <f t="shared" si="0"/>
        <v>184.20267484662577</v>
      </c>
    </row>
    <row r="29" spans="1:6" s="70" customFormat="1" ht="44.25" customHeight="1">
      <c r="A29" s="211" t="s">
        <v>291</v>
      </c>
      <c r="B29" s="24">
        <v>10</v>
      </c>
      <c r="C29" s="24" t="s">
        <v>295</v>
      </c>
      <c r="D29" s="103">
        <v>81500</v>
      </c>
      <c r="E29" s="103">
        <v>150125.18</v>
      </c>
      <c r="F29" s="109">
        <f t="shared" si="0"/>
        <v>184.20267484662577</v>
      </c>
    </row>
    <row r="30" spans="1:6" s="70" customFormat="1" ht="12.75">
      <c r="A30" s="247" t="s">
        <v>166</v>
      </c>
      <c r="B30" s="172">
        <v>10</v>
      </c>
      <c r="C30" s="172" t="s">
        <v>167</v>
      </c>
      <c r="D30" s="108">
        <f>D31</f>
        <v>18650</v>
      </c>
      <c r="E30" s="108">
        <f>E31</f>
        <v>19650</v>
      </c>
      <c r="F30" s="108">
        <f t="shared" si="0"/>
        <v>105.36193029490617</v>
      </c>
    </row>
    <row r="31" spans="1:6" s="70" customFormat="1" ht="55.5" customHeight="1">
      <c r="A31" s="248" t="s">
        <v>168</v>
      </c>
      <c r="B31" s="24">
        <v>10</v>
      </c>
      <c r="C31" s="24" t="s">
        <v>169</v>
      </c>
      <c r="D31" s="103">
        <f>D32</f>
        <v>18650</v>
      </c>
      <c r="E31" s="103">
        <f>E32</f>
        <v>19650</v>
      </c>
      <c r="F31" s="110">
        <f t="shared" si="0"/>
        <v>105.36193029490617</v>
      </c>
    </row>
    <row r="32" spans="1:6" s="70" customFormat="1" ht="88.5" customHeight="1">
      <c r="A32" s="248" t="s">
        <v>170</v>
      </c>
      <c r="B32" s="105">
        <v>10</v>
      </c>
      <c r="C32" s="105" t="s">
        <v>107</v>
      </c>
      <c r="D32" s="110">
        <v>18650</v>
      </c>
      <c r="E32" s="110">
        <v>19650</v>
      </c>
      <c r="F32" s="110">
        <f t="shared" si="0"/>
        <v>105.36193029490617</v>
      </c>
    </row>
    <row r="33" spans="1:6" s="27" customFormat="1" ht="43.5" customHeight="1">
      <c r="A33" s="245" t="s">
        <v>53</v>
      </c>
      <c r="B33" s="172">
        <v>10</v>
      </c>
      <c r="C33" s="172" t="s">
        <v>90</v>
      </c>
      <c r="D33" s="108">
        <f>D34</f>
        <v>557100</v>
      </c>
      <c r="E33" s="108">
        <f>E34</f>
        <v>675798.32</v>
      </c>
      <c r="F33" s="108">
        <f t="shared" si="0"/>
        <v>121.30646562556093</v>
      </c>
    </row>
    <row r="34" spans="1:6" s="70" customFormat="1" ht="101.25">
      <c r="A34" s="212" t="s">
        <v>171</v>
      </c>
      <c r="B34" s="24">
        <v>10</v>
      </c>
      <c r="C34" s="24" t="s">
        <v>91</v>
      </c>
      <c r="D34" s="103">
        <f>D35+D37</f>
        <v>557100</v>
      </c>
      <c r="E34" s="103">
        <f>E35+E37</f>
        <v>675798.32</v>
      </c>
      <c r="F34" s="109">
        <f t="shared" si="0"/>
        <v>121.30646562556093</v>
      </c>
    </row>
    <row r="35" spans="1:6" s="70" customFormat="1" ht="78.75">
      <c r="A35" s="212" t="s">
        <v>172</v>
      </c>
      <c r="B35" s="24">
        <v>10</v>
      </c>
      <c r="C35" s="24" t="s">
        <v>92</v>
      </c>
      <c r="D35" s="103">
        <f>D36</f>
        <v>0</v>
      </c>
      <c r="E35" s="103">
        <v>0</v>
      </c>
      <c r="F35" s="109">
        <v>0</v>
      </c>
    </row>
    <row r="36" spans="1:6" s="70" customFormat="1" ht="90">
      <c r="A36" s="212" t="s">
        <v>247</v>
      </c>
      <c r="B36" s="24">
        <v>10</v>
      </c>
      <c r="C36" s="24" t="s">
        <v>213</v>
      </c>
      <c r="D36" s="103">
        <v>0</v>
      </c>
      <c r="E36" s="103">
        <v>0</v>
      </c>
      <c r="F36" s="109">
        <v>0</v>
      </c>
    </row>
    <row r="37" spans="1:6" s="70" customFormat="1" ht="100.5" customHeight="1">
      <c r="A37" s="212" t="s">
        <v>208</v>
      </c>
      <c r="B37" s="24">
        <v>10</v>
      </c>
      <c r="C37" s="24" t="s">
        <v>93</v>
      </c>
      <c r="D37" s="103">
        <f>D38</f>
        <v>557100</v>
      </c>
      <c r="E37" s="103">
        <f>E38</f>
        <v>675798.32</v>
      </c>
      <c r="F37" s="109">
        <f t="shared" si="0"/>
        <v>121.30646562556093</v>
      </c>
    </row>
    <row r="38" spans="1:6" s="70" customFormat="1" ht="78.75" customHeight="1">
      <c r="A38" s="212" t="s">
        <v>173</v>
      </c>
      <c r="B38" s="24">
        <v>10</v>
      </c>
      <c r="C38" s="24" t="s">
        <v>94</v>
      </c>
      <c r="D38" s="103">
        <v>557100</v>
      </c>
      <c r="E38" s="103">
        <v>675798.32</v>
      </c>
      <c r="F38" s="109">
        <f t="shared" si="0"/>
        <v>121.30646562556093</v>
      </c>
    </row>
    <row r="39" spans="1:6" s="70" customFormat="1" ht="22.5">
      <c r="A39" s="249" t="s">
        <v>220</v>
      </c>
      <c r="B39" s="24">
        <v>10</v>
      </c>
      <c r="C39" s="105" t="s">
        <v>221</v>
      </c>
      <c r="D39" s="168">
        <f>D40+D42+D44</f>
        <v>17000</v>
      </c>
      <c r="E39" s="168">
        <f>E40+E42+E44</f>
        <v>17000</v>
      </c>
      <c r="F39" s="110">
        <f t="shared" si="0"/>
        <v>100</v>
      </c>
    </row>
    <row r="40" spans="1:6" s="70" customFormat="1" ht="45.75" customHeight="1">
      <c r="A40" s="212" t="s">
        <v>248</v>
      </c>
      <c r="B40" s="24">
        <v>10</v>
      </c>
      <c r="C40" s="90" t="s">
        <v>249</v>
      </c>
      <c r="D40" s="103">
        <f>D41</f>
        <v>0</v>
      </c>
      <c r="E40" s="103">
        <f>E41</f>
        <v>0</v>
      </c>
      <c r="F40" s="110">
        <v>0</v>
      </c>
    </row>
    <row r="41" spans="1:6" s="70" customFormat="1" ht="67.5">
      <c r="A41" s="212" t="s">
        <v>315</v>
      </c>
      <c r="B41" s="24">
        <v>10</v>
      </c>
      <c r="C41" s="90" t="s">
        <v>249</v>
      </c>
      <c r="D41" s="103">
        <v>0</v>
      </c>
      <c r="E41" s="103">
        <v>0</v>
      </c>
      <c r="F41" s="110">
        <v>0</v>
      </c>
    </row>
    <row r="42" spans="1:6" s="70" customFormat="1" ht="66.75" customHeight="1">
      <c r="A42" s="212" t="s">
        <v>296</v>
      </c>
      <c r="B42" s="24">
        <v>10</v>
      </c>
      <c r="C42" s="90" t="s">
        <v>299</v>
      </c>
      <c r="D42" s="103">
        <f>D43</f>
        <v>15000</v>
      </c>
      <c r="E42" s="103">
        <f>E43</f>
        <v>15000</v>
      </c>
      <c r="F42" s="110">
        <v>0</v>
      </c>
    </row>
    <row r="43" spans="1:6" s="70" customFormat="1" ht="78.75">
      <c r="A43" s="212" t="s">
        <v>297</v>
      </c>
      <c r="B43" s="24">
        <v>10</v>
      </c>
      <c r="C43" s="90" t="s">
        <v>300</v>
      </c>
      <c r="D43" s="103">
        <v>15000</v>
      </c>
      <c r="E43" s="103">
        <v>15000</v>
      </c>
      <c r="F43" s="110">
        <v>0</v>
      </c>
    </row>
    <row r="44" spans="1:6" s="70" customFormat="1" ht="45" customHeight="1">
      <c r="A44" s="212" t="s">
        <v>298</v>
      </c>
      <c r="B44" s="24">
        <v>10</v>
      </c>
      <c r="C44" s="90" t="s">
        <v>301</v>
      </c>
      <c r="D44" s="103">
        <f>D45</f>
        <v>2000</v>
      </c>
      <c r="E44" s="103">
        <f>E45</f>
        <v>2000</v>
      </c>
      <c r="F44" s="110">
        <v>0</v>
      </c>
    </row>
    <row r="45" spans="1:6" s="70" customFormat="1" ht="56.25" customHeight="1">
      <c r="A45" s="212" t="s">
        <v>316</v>
      </c>
      <c r="B45" s="24">
        <v>10</v>
      </c>
      <c r="C45" s="90" t="s">
        <v>302</v>
      </c>
      <c r="D45" s="103">
        <v>2000</v>
      </c>
      <c r="E45" s="103">
        <v>2000</v>
      </c>
      <c r="F45" s="110">
        <v>0</v>
      </c>
    </row>
    <row r="46" spans="1:6" s="70" customFormat="1" ht="12.75">
      <c r="A46" s="247" t="s">
        <v>50</v>
      </c>
      <c r="B46" s="172">
        <v>10</v>
      </c>
      <c r="C46" s="172" t="s">
        <v>95</v>
      </c>
      <c r="D46" s="108">
        <f>D47</f>
        <v>40953709.93</v>
      </c>
      <c r="E46" s="108">
        <f>E47</f>
        <v>37576546.03</v>
      </c>
      <c r="F46" s="108">
        <f t="shared" si="0"/>
        <v>91.75370459532871</v>
      </c>
    </row>
    <row r="47" spans="1:6" s="70" customFormat="1" ht="45" customHeight="1">
      <c r="A47" s="212" t="s">
        <v>174</v>
      </c>
      <c r="B47" s="24">
        <v>10</v>
      </c>
      <c r="C47" s="24" t="s">
        <v>96</v>
      </c>
      <c r="D47" s="103">
        <f>D48+D51+D54+D57</f>
        <v>40953709.93</v>
      </c>
      <c r="E47" s="103">
        <f>E48+E51+E54+E57</f>
        <v>37576546.03</v>
      </c>
      <c r="F47" s="110">
        <f t="shared" si="0"/>
        <v>91.75370459532871</v>
      </c>
    </row>
    <row r="48" spans="1:6" s="70" customFormat="1" ht="33.75">
      <c r="A48" s="247" t="s">
        <v>175</v>
      </c>
      <c r="B48" s="172">
        <v>10</v>
      </c>
      <c r="C48" s="172" t="s">
        <v>97</v>
      </c>
      <c r="D48" s="108">
        <f>D49</f>
        <v>5053830</v>
      </c>
      <c r="E48" s="108">
        <f>E49</f>
        <v>5053830</v>
      </c>
      <c r="F48" s="108">
        <f t="shared" si="0"/>
        <v>100</v>
      </c>
    </row>
    <row r="49" spans="1:6" s="70" customFormat="1" ht="22.5">
      <c r="A49" s="212" t="s">
        <v>176</v>
      </c>
      <c r="B49" s="24">
        <v>10</v>
      </c>
      <c r="C49" s="24" t="s">
        <v>142</v>
      </c>
      <c r="D49" s="103">
        <f>D50</f>
        <v>5053830</v>
      </c>
      <c r="E49" s="103">
        <f>E50</f>
        <v>5053830</v>
      </c>
      <c r="F49" s="109">
        <f t="shared" si="0"/>
        <v>100</v>
      </c>
    </row>
    <row r="50" spans="1:6" s="27" customFormat="1" ht="33.75">
      <c r="A50" s="212" t="s">
        <v>177</v>
      </c>
      <c r="B50" s="24">
        <v>10</v>
      </c>
      <c r="C50" s="24" t="s">
        <v>108</v>
      </c>
      <c r="D50" s="103">
        <v>5053830</v>
      </c>
      <c r="E50" s="103">
        <v>5053830</v>
      </c>
      <c r="F50" s="109">
        <f t="shared" si="0"/>
        <v>100</v>
      </c>
    </row>
    <row r="51" spans="1:6" s="70" customFormat="1" ht="33.75">
      <c r="A51" s="245" t="s">
        <v>178</v>
      </c>
      <c r="B51" s="172">
        <v>10</v>
      </c>
      <c r="C51" s="172" t="s">
        <v>109</v>
      </c>
      <c r="D51" s="108">
        <f>D52</f>
        <v>304851</v>
      </c>
      <c r="E51" s="108">
        <f>E52</f>
        <v>304851</v>
      </c>
      <c r="F51" s="108">
        <f t="shared" si="0"/>
        <v>100</v>
      </c>
    </row>
    <row r="52" spans="1:6" s="70" customFormat="1" ht="45">
      <c r="A52" s="212" t="s">
        <v>179</v>
      </c>
      <c r="B52" s="24">
        <v>10</v>
      </c>
      <c r="C52" s="24" t="s">
        <v>180</v>
      </c>
      <c r="D52" s="103">
        <f>D53</f>
        <v>304851</v>
      </c>
      <c r="E52" s="103">
        <f>E53</f>
        <v>304851</v>
      </c>
      <c r="F52" s="109">
        <f t="shared" si="0"/>
        <v>100</v>
      </c>
    </row>
    <row r="53" spans="1:6" s="70" customFormat="1" ht="45">
      <c r="A53" s="212" t="s">
        <v>179</v>
      </c>
      <c r="B53" s="24">
        <v>10</v>
      </c>
      <c r="C53" s="24" t="s">
        <v>110</v>
      </c>
      <c r="D53" s="103">
        <v>304851</v>
      </c>
      <c r="E53" s="103">
        <v>304851</v>
      </c>
      <c r="F53" s="110">
        <f t="shared" si="0"/>
        <v>100</v>
      </c>
    </row>
    <row r="54" spans="1:6" s="27" customFormat="1" ht="12.75">
      <c r="A54" s="245" t="s">
        <v>111</v>
      </c>
      <c r="B54" s="172">
        <v>10</v>
      </c>
      <c r="C54" s="172" t="s">
        <v>98</v>
      </c>
      <c r="D54" s="108">
        <f>D55</f>
        <v>35592018.21</v>
      </c>
      <c r="E54" s="108">
        <f>E55</f>
        <v>32214854.31</v>
      </c>
      <c r="F54" s="108">
        <f t="shared" si="0"/>
        <v>90.51145714729054</v>
      </c>
    </row>
    <row r="55" spans="1:6" s="70" customFormat="1" ht="22.5">
      <c r="A55" s="248" t="s">
        <v>181</v>
      </c>
      <c r="B55" s="24">
        <v>10</v>
      </c>
      <c r="C55" s="24" t="s">
        <v>182</v>
      </c>
      <c r="D55" s="110">
        <f>D56</f>
        <v>35592018.21</v>
      </c>
      <c r="E55" s="110">
        <f>E56</f>
        <v>32214854.31</v>
      </c>
      <c r="F55" s="110">
        <f t="shared" si="0"/>
        <v>90.51145714729054</v>
      </c>
    </row>
    <row r="56" spans="1:6" s="27" customFormat="1" ht="22.5" customHeight="1">
      <c r="A56" s="250" t="s">
        <v>183</v>
      </c>
      <c r="B56" s="199">
        <v>10</v>
      </c>
      <c r="C56" s="199" t="s">
        <v>99</v>
      </c>
      <c r="D56" s="200">
        <v>35592018.21</v>
      </c>
      <c r="E56" s="200">
        <v>32214854.31</v>
      </c>
      <c r="F56" s="200">
        <f t="shared" si="0"/>
        <v>90.51145714729054</v>
      </c>
    </row>
    <row r="57" spans="1:6" s="27" customFormat="1" ht="99.75" customHeight="1">
      <c r="A57" s="225" t="s">
        <v>317</v>
      </c>
      <c r="B57" s="224">
        <v>10</v>
      </c>
      <c r="C57" s="224" t="s">
        <v>318</v>
      </c>
      <c r="D57" s="200">
        <f>D58+D61</f>
        <v>3010.72</v>
      </c>
      <c r="E57" s="200">
        <f>E58+E61</f>
        <v>3010.72</v>
      </c>
      <c r="F57" s="200">
        <f t="shared" si="0"/>
        <v>100</v>
      </c>
    </row>
    <row r="58" spans="1:6" s="27" customFormat="1" ht="78" customHeight="1">
      <c r="A58" s="225" t="s">
        <v>319</v>
      </c>
      <c r="B58" s="224">
        <v>10</v>
      </c>
      <c r="C58" s="224" t="s">
        <v>320</v>
      </c>
      <c r="D58" s="200">
        <f>D59</f>
        <v>2430.72</v>
      </c>
      <c r="E58" s="200">
        <f>E59</f>
        <v>2430.72</v>
      </c>
      <c r="F58" s="200">
        <f t="shared" si="0"/>
        <v>100</v>
      </c>
    </row>
    <row r="59" spans="1:6" s="27" customFormat="1" ht="69" customHeight="1">
      <c r="A59" s="225" t="s">
        <v>321</v>
      </c>
      <c r="B59" s="224">
        <v>10</v>
      </c>
      <c r="C59" s="224" t="s">
        <v>322</v>
      </c>
      <c r="D59" s="200">
        <f>D60</f>
        <v>2430.72</v>
      </c>
      <c r="E59" s="200">
        <f>E60</f>
        <v>2430.72</v>
      </c>
      <c r="F59" s="200">
        <f t="shared" si="0"/>
        <v>100</v>
      </c>
    </row>
    <row r="60" spans="1:6" s="27" customFormat="1" ht="68.25" customHeight="1">
      <c r="A60" s="225" t="s">
        <v>323</v>
      </c>
      <c r="B60" s="224">
        <v>10</v>
      </c>
      <c r="C60" s="224" t="s">
        <v>324</v>
      </c>
      <c r="D60" s="200">
        <v>2430.72</v>
      </c>
      <c r="E60" s="200">
        <v>2430.72</v>
      </c>
      <c r="F60" s="200">
        <f t="shared" si="0"/>
        <v>100</v>
      </c>
    </row>
    <row r="61" spans="1:6" s="27" customFormat="1" ht="45" customHeight="1">
      <c r="A61" s="225" t="s">
        <v>325</v>
      </c>
      <c r="B61" s="224">
        <v>10</v>
      </c>
      <c r="C61" s="224" t="s">
        <v>326</v>
      </c>
      <c r="D61" s="200">
        <f>D62</f>
        <v>580</v>
      </c>
      <c r="E61" s="200">
        <f>E62</f>
        <v>580</v>
      </c>
      <c r="F61" s="200">
        <f t="shared" si="0"/>
        <v>100</v>
      </c>
    </row>
    <row r="62" spans="1:6" s="27" customFormat="1" ht="36" customHeight="1">
      <c r="A62" s="225" t="s">
        <v>327</v>
      </c>
      <c r="B62" s="224">
        <v>10</v>
      </c>
      <c r="C62" s="224" t="s">
        <v>328</v>
      </c>
      <c r="D62" s="200">
        <f>D63</f>
        <v>580</v>
      </c>
      <c r="E62" s="200">
        <f>E63</f>
        <v>580</v>
      </c>
      <c r="F62" s="200">
        <f t="shared" si="0"/>
        <v>100</v>
      </c>
    </row>
    <row r="63" spans="1:6" s="27" customFormat="1" ht="33.75" customHeight="1">
      <c r="A63" s="225" t="s">
        <v>329</v>
      </c>
      <c r="B63" s="224">
        <v>10</v>
      </c>
      <c r="C63" s="224" t="s">
        <v>330</v>
      </c>
      <c r="D63" s="200">
        <v>580</v>
      </c>
      <c r="E63" s="200">
        <v>580</v>
      </c>
      <c r="F63" s="200">
        <f t="shared" si="0"/>
        <v>100</v>
      </c>
    </row>
    <row r="64" spans="1:6" s="27" customFormat="1" ht="14.25" customHeight="1">
      <c r="A64" s="201" t="s">
        <v>285</v>
      </c>
      <c r="B64" s="201"/>
      <c r="C64" s="201"/>
      <c r="D64" s="103">
        <f>D9</f>
        <v>43557414.71</v>
      </c>
      <c r="E64" s="103">
        <f>E9</f>
        <v>40441835.660000004</v>
      </c>
      <c r="F64" s="110">
        <f t="shared" si="0"/>
        <v>92.84719014950005</v>
      </c>
    </row>
    <row r="65" spans="1:6" s="27" customFormat="1" ht="14.25" customHeight="1">
      <c r="A65" s="75"/>
      <c r="B65" s="75"/>
      <c r="C65" s="75"/>
      <c r="D65" s="75"/>
      <c r="E65" s="75"/>
      <c r="F65" s="75"/>
    </row>
    <row r="66" spans="1:6" s="27" customFormat="1" ht="24" customHeight="1">
      <c r="A66" s="84"/>
      <c r="B66" s="77"/>
      <c r="C66" s="77"/>
      <c r="D66" s="71"/>
      <c r="E66" s="72"/>
      <c r="F66" s="71"/>
    </row>
    <row r="67" spans="1:6" s="27" customFormat="1" ht="24" customHeight="1">
      <c r="A67" s="84"/>
      <c r="B67" s="77"/>
      <c r="C67" s="77"/>
      <c r="D67" s="71"/>
      <c r="E67" s="72"/>
      <c r="F67" s="71"/>
    </row>
    <row r="68" spans="1:6" s="75" customFormat="1" ht="15">
      <c r="A68" s="84"/>
      <c r="B68" s="77"/>
      <c r="C68" s="77"/>
      <c r="D68" s="71"/>
      <c r="E68" s="72"/>
      <c r="F68" s="71"/>
    </row>
    <row r="69" spans="1:6" s="75" customFormat="1" ht="15">
      <c r="A69" s="84"/>
      <c r="B69" s="77"/>
      <c r="C69" s="77"/>
      <c r="D69" s="71"/>
      <c r="E69" s="72"/>
      <c r="F69" s="71"/>
    </row>
    <row r="70" spans="1:3" ht="15">
      <c r="A70" s="84"/>
      <c r="B70" s="77"/>
      <c r="C70" s="77"/>
    </row>
    <row r="71" spans="1:3" ht="15">
      <c r="A71" s="84"/>
      <c r="B71" s="77"/>
      <c r="C71" s="77"/>
    </row>
    <row r="72" spans="1:3" ht="15">
      <c r="A72" s="84"/>
      <c r="B72" s="77"/>
      <c r="C72" s="77"/>
    </row>
    <row r="73" spans="1:3" ht="15">
      <c r="A73" s="84"/>
      <c r="B73" s="77"/>
      <c r="C73" s="77"/>
    </row>
    <row r="74" spans="1:3" ht="15">
      <c r="A74" s="84"/>
      <c r="B74" s="77"/>
      <c r="C74" s="77"/>
    </row>
    <row r="75" spans="1:3" ht="15">
      <c r="A75" s="84"/>
      <c r="B75" s="77"/>
      <c r="C75" s="77"/>
    </row>
    <row r="76" spans="1:3" ht="15">
      <c r="A76" s="84"/>
      <c r="B76" s="77"/>
      <c r="C76" s="77"/>
    </row>
    <row r="77" spans="1:3" ht="15">
      <c r="A77" s="84"/>
      <c r="B77" s="77"/>
      <c r="C77" s="77"/>
    </row>
    <row r="78" spans="1:3" ht="15">
      <c r="A78" s="84"/>
      <c r="B78" s="77"/>
      <c r="C78" s="77"/>
    </row>
    <row r="79" spans="1:3" ht="15">
      <c r="A79" s="84"/>
      <c r="B79" s="77"/>
      <c r="C79" s="77"/>
    </row>
    <row r="80" spans="1:3" ht="15">
      <c r="A80" s="84"/>
      <c r="B80" s="77"/>
      <c r="C80" s="77"/>
    </row>
    <row r="81" spans="1:3" ht="15">
      <c r="A81" s="84"/>
      <c r="B81" s="77"/>
      <c r="C81" s="77"/>
    </row>
    <row r="82" spans="1:3" ht="15">
      <c r="A82" s="84"/>
      <c r="B82" s="77"/>
      <c r="C82" s="77"/>
    </row>
    <row r="83" spans="1:3" ht="15">
      <c r="A83" s="84"/>
      <c r="B83" s="77"/>
      <c r="C83" s="77"/>
    </row>
    <row r="84" spans="1:3" ht="15">
      <c r="A84" s="84"/>
      <c r="B84" s="77"/>
      <c r="C84" s="77"/>
    </row>
    <row r="85" spans="1:3" ht="15">
      <c r="A85" s="84"/>
      <c r="B85" s="77"/>
      <c r="C85" s="77"/>
    </row>
    <row r="86" spans="1:3" ht="15">
      <c r="A86" s="84"/>
      <c r="B86" s="77"/>
      <c r="C86" s="77"/>
    </row>
    <row r="87" spans="1:3" ht="15">
      <c r="A87" s="84"/>
      <c r="B87" s="77"/>
      <c r="C87" s="77"/>
    </row>
    <row r="88" spans="1:3" ht="15">
      <c r="A88" s="84"/>
      <c r="B88" s="77"/>
      <c r="C88" s="77"/>
    </row>
    <row r="89" spans="1:3" ht="15">
      <c r="A89" s="84"/>
      <c r="B89" s="77"/>
      <c r="C89" s="77"/>
    </row>
    <row r="90" spans="1:3" ht="15">
      <c r="A90" s="84"/>
      <c r="B90" s="77"/>
      <c r="C90" s="77"/>
    </row>
    <row r="91" spans="1:3" ht="15">
      <c r="A91" s="84"/>
      <c r="B91" s="77"/>
      <c r="C91" s="77"/>
    </row>
    <row r="92" spans="1:3" ht="15">
      <c r="A92" s="84"/>
      <c r="B92" s="77"/>
      <c r="C92" s="77"/>
    </row>
    <row r="93" spans="1:3" ht="15">
      <c r="A93" s="84"/>
      <c r="B93" s="77"/>
      <c r="C93" s="77"/>
    </row>
    <row r="94" spans="1:3" ht="15">
      <c r="A94" s="84"/>
      <c r="B94" s="77"/>
      <c r="C94" s="77"/>
    </row>
    <row r="95" spans="1:3" ht="15">
      <c r="A95" s="84"/>
      <c r="B95" s="77"/>
      <c r="C95" s="77"/>
    </row>
    <row r="96" spans="1:3" ht="15">
      <c r="A96" s="84"/>
      <c r="B96" s="77"/>
      <c r="C96" s="77"/>
    </row>
    <row r="97" spans="1:6" ht="15">
      <c r="A97" s="84"/>
      <c r="B97" s="77"/>
      <c r="C97" s="77"/>
      <c r="D97" s="78"/>
      <c r="E97" s="79"/>
      <c r="F97" s="78"/>
    </row>
    <row r="98" spans="1:3" ht="15">
      <c r="A98" s="84"/>
      <c r="B98" s="77"/>
      <c r="C98" s="77"/>
    </row>
    <row r="99" spans="1:6" ht="15">
      <c r="A99" s="84"/>
      <c r="B99" s="77"/>
      <c r="C99" s="77"/>
      <c r="D99" s="78"/>
      <c r="E99" s="79"/>
      <c r="F99" s="78"/>
    </row>
    <row r="100" spans="1:6" ht="15">
      <c r="A100" s="84"/>
      <c r="B100" s="77"/>
      <c r="C100" s="77"/>
      <c r="D100" s="78"/>
      <c r="E100" s="79"/>
      <c r="F100" s="78"/>
    </row>
    <row r="101" spans="1:6" s="78" customFormat="1" ht="15">
      <c r="A101" s="84"/>
      <c r="B101" s="77"/>
      <c r="C101" s="77"/>
      <c r="D101" s="75"/>
      <c r="E101" s="80"/>
      <c r="F101" s="75"/>
    </row>
    <row r="102" spans="1:6" ht="15">
      <c r="A102" s="84"/>
      <c r="B102" s="77"/>
      <c r="C102" s="77"/>
      <c r="D102" s="75"/>
      <c r="E102" s="80"/>
      <c r="F102" s="75"/>
    </row>
    <row r="103" spans="1:6" s="78" customFormat="1" ht="15">
      <c r="A103" s="84"/>
      <c r="B103" s="77"/>
      <c r="C103" s="77"/>
      <c r="D103" s="75"/>
      <c r="E103" s="80"/>
      <c r="F103" s="75"/>
    </row>
    <row r="104" spans="1:6" s="78" customFormat="1" ht="15">
      <c r="A104" s="84"/>
      <c r="B104" s="77"/>
      <c r="C104" s="77"/>
      <c r="D104" s="75"/>
      <c r="E104" s="80"/>
      <c r="F104" s="75"/>
    </row>
    <row r="105" spans="1:6" s="75" customFormat="1" ht="15">
      <c r="A105" s="84"/>
      <c r="B105" s="77"/>
      <c r="C105" s="77"/>
      <c r="D105" s="76"/>
      <c r="E105" s="81"/>
      <c r="F105" s="76"/>
    </row>
    <row r="106" spans="1:5" s="75" customFormat="1" ht="15">
      <c r="A106" s="84"/>
      <c r="B106" s="77"/>
      <c r="C106" s="77"/>
      <c r="E106" s="80"/>
    </row>
    <row r="107" spans="1:5" s="75" customFormat="1" ht="15">
      <c r="A107" s="84"/>
      <c r="B107" s="77"/>
      <c r="C107" s="77"/>
      <c r="E107" s="80"/>
    </row>
    <row r="108" spans="1:5" s="75" customFormat="1" ht="15">
      <c r="A108" s="84"/>
      <c r="B108" s="77"/>
      <c r="C108" s="77"/>
      <c r="E108" s="80"/>
    </row>
    <row r="109" spans="1:6" s="76" customFormat="1" ht="15">
      <c r="A109" s="84"/>
      <c r="B109" s="77"/>
      <c r="C109" s="77"/>
      <c r="D109" s="75"/>
      <c r="E109" s="80"/>
      <c r="F109" s="75"/>
    </row>
    <row r="110" spans="1:5" s="75" customFormat="1" ht="15">
      <c r="A110" s="84"/>
      <c r="B110" s="77"/>
      <c r="C110" s="77"/>
      <c r="E110" s="80"/>
    </row>
    <row r="111" spans="1:6" s="75" customFormat="1" ht="15">
      <c r="A111" s="84"/>
      <c r="B111" s="77"/>
      <c r="C111" s="77"/>
      <c r="D111" s="76"/>
      <c r="E111" s="81"/>
      <c r="F111" s="76"/>
    </row>
    <row r="112" spans="1:6" s="75" customFormat="1" ht="15">
      <c r="A112" s="84"/>
      <c r="B112" s="77"/>
      <c r="C112" s="77"/>
      <c r="D112" s="78"/>
      <c r="E112" s="79"/>
      <c r="F112" s="78"/>
    </row>
    <row r="113" spans="1:5" s="75" customFormat="1" ht="15">
      <c r="A113" s="84"/>
      <c r="B113" s="77"/>
      <c r="C113" s="77"/>
      <c r="E113" s="80"/>
    </row>
    <row r="114" spans="1:5" s="75" customFormat="1" ht="15">
      <c r="A114" s="84"/>
      <c r="B114" s="77"/>
      <c r="C114" s="77"/>
      <c r="E114" s="80"/>
    </row>
    <row r="115" spans="1:6" s="76" customFormat="1" ht="15">
      <c r="A115" s="84"/>
      <c r="B115" s="77"/>
      <c r="C115" s="77"/>
      <c r="D115" s="75"/>
      <c r="E115" s="80"/>
      <c r="F115" s="75"/>
    </row>
    <row r="116" spans="1:6" s="78" customFormat="1" ht="15">
      <c r="A116" s="84"/>
      <c r="B116" s="77"/>
      <c r="C116" s="77"/>
      <c r="D116" s="75"/>
      <c r="E116" s="80"/>
      <c r="F116" s="75"/>
    </row>
    <row r="117" spans="1:6" s="75" customFormat="1" ht="15">
      <c r="A117" s="84"/>
      <c r="B117" s="77"/>
      <c r="C117" s="77"/>
      <c r="D117" s="78"/>
      <c r="E117" s="79"/>
      <c r="F117" s="78"/>
    </row>
    <row r="118" spans="1:6" s="75" customFormat="1" ht="15">
      <c r="A118" s="84"/>
      <c r="B118" s="77"/>
      <c r="C118" s="77"/>
      <c r="D118" s="71"/>
      <c r="E118" s="72"/>
      <c r="F118" s="71"/>
    </row>
    <row r="119" spans="1:6" s="75" customFormat="1" ht="15">
      <c r="A119" s="84"/>
      <c r="B119" s="77"/>
      <c r="C119" s="77"/>
      <c r="D119" s="71"/>
      <c r="E119" s="72"/>
      <c r="F119" s="71"/>
    </row>
    <row r="120" spans="1:6" s="75" customFormat="1" ht="15">
      <c r="A120" s="84"/>
      <c r="B120" s="77"/>
      <c r="C120" s="77"/>
      <c r="D120" s="78"/>
      <c r="E120" s="79"/>
      <c r="F120" s="78"/>
    </row>
    <row r="121" spans="1:6" s="78" customFormat="1" ht="15">
      <c r="A121" s="84"/>
      <c r="B121" s="77"/>
      <c r="C121" s="77"/>
      <c r="D121" s="71"/>
      <c r="E121" s="72"/>
      <c r="F121" s="71"/>
    </row>
    <row r="122" spans="1:6" ht="15">
      <c r="A122" s="84"/>
      <c r="B122" s="77"/>
      <c r="C122" s="77"/>
      <c r="D122" s="78"/>
      <c r="E122" s="79"/>
      <c r="F122" s="78"/>
    </row>
    <row r="123" spans="1:3" ht="15">
      <c r="A123" s="85"/>
      <c r="B123" s="76"/>
      <c r="C123" s="76"/>
    </row>
    <row r="124" spans="1:6" s="78" customFormat="1" ht="15">
      <c r="A124" s="82"/>
      <c r="B124" s="71"/>
      <c r="C124" s="71"/>
      <c r="D124" s="71"/>
      <c r="E124" s="72"/>
      <c r="F124" s="71"/>
    </row>
    <row r="126" spans="1:6" s="78" customFormat="1" ht="15">
      <c r="A126" s="82"/>
      <c r="B126" s="71"/>
      <c r="C126" s="71"/>
      <c r="D126" s="71"/>
      <c r="E126" s="72"/>
      <c r="F126" s="71"/>
    </row>
  </sheetData>
  <sheetProtection/>
  <mergeCells count="5">
    <mergeCell ref="D1:F1"/>
    <mergeCell ref="A6:F6"/>
    <mergeCell ref="D4:F4"/>
    <mergeCell ref="D3:F3"/>
    <mergeCell ref="D2:F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55">
      <selection activeCell="D5" sqref="D5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268" t="s">
        <v>206</v>
      </c>
      <c r="D1" s="268"/>
      <c r="E1" s="268"/>
      <c r="F1" s="268"/>
    </row>
    <row r="2" spans="3:6" ht="12.75">
      <c r="C2" s="160"/>
      <c r="D2" s="268" t="s">
        <v>144</v>
      </c>
      <c r="E2" s="268"/>
      <c r="F2" s="268"/>
    </row>
    <row r="3" spans="3:6" ht="12.75">
      <c r="C3" s="160"/>
      <c r="D3" s="268" t="s">
        <v>101</v>
      </c>
      <c r="E3" s="268"/>
      <c r="F3" s="268"/>
    </row>
    <row r="4" spans="3:6" ht="12.75">
      <c r="C4" s="160"/>
      <c r="D4" s="268" t="s">
        <v>405</v>
      </c>
      <c r="E4" s="268"/>
      <c r="F4" s="268"/>
    </row>
    <row r="6" spans="1:9" ht="13.5" thickBot="1">
      <c r="A6" s="271" t="s">
        <v>133</v>
      </c>
      <c r="B6" s="271"/>
      <c r="C6" s="271"/>
      <c r="D6" s="271"/>
      <c r="E6" s="271"/>
      <c r="F6" s="111" t="s">
        <v>134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113">
        <v>503117</v>
      </c>
      <c r="G7" s="112"/>
      <c r="H7" s="112"/>
      <c r="I7" s="112"/>
    </row>
    <row r="8" spans="1:9" ht="12.75">
      <c r="A8" s="272" t="s">
        <v>331</v>
      </c>
      <c r="B8" s="273"/>
      <c r="C8" s="273"/>
      <c r="D8" s="273"/>
      <c r="E8" s="114" t="s">
        <v>135</v>
      </c>
      <c r="F8" s="163" t="s">
        <v>332</v>
      </c>
      <c r="G8" s="112"/>
      <c r="H8" s="112"/>
      <c r="I8" s="112"/>
    </row>
    <row r="9" spans="1:9" ht="12.75">
      <c r="A9" s="273" t="s">
        <v>186</v>
      </c>
      <c r="B9" s="273"/>
      <c r="C9" s="273"/>
      <c r="D9" s="273"/>
      <c r="E9" s="112"/>
      <c r="F9" s="115"/>
      <c r="G9" s="112"/>
      <c r="H9" s="112"/>
      <c r="I9" s="112"/>
    </row>
    <row r="10" spans="1:9" ht="12.75">
      <c r="A10" s="272" t="s">
        <v>303</v>
      </c>
      <c r="B10" s="273"/>
      <c r="C10" s="273"/>
      <c r="D10" s="273"/>
      <c r="E10" s="114" t="s">
        <v>136</v>
      </c>
      <c r="F10" s="116"/>
      <c r="G10" s="112"/>
      <c r="H10" s="112"/>
      <c r="I10" s="112"/>
    </row>
    <row r="11" spans="1:9" ht="12.75" customHeight="1">
      <c r="A11" s="112" t="s">
        <v>137</v>
      </c>
      <c r="B11" s="112"/>
      <c r="C11" s="117" t="s">
        <v>187</v>
      </c>
      <c r="D11" s="112"/>
      <c r="E11" s="114" t="s">
        <v>138</v>
      </c>
      <c r="F11" s="118"/>
      <c r="G11" s="112"/>
      <c r="H11" s="112"/>
      <c r="I11" s="112"/>
    </row>
    <row r="12" spans="1:9" ht="12.75">
      <c r="A12" s="164" t="s">
        <v>188</v>
      </c>
      <c r="B12" s="112"/>
      <c r="C12" s="112"/>
      <c r="D12" s="112"/>
      <c r="E12" s="112"/>
      <c r="F12" s="115"/>
      <c r="G12" s="112"/>
      <c r="H12" s="112"/>
      <c r="I12" s="112"/>
    </row>
    <row r="13" spans="1:9" ht="13.5" thickBot="1">
      <c r="A13" s="112" t="s">
        <v>189</v>
      </c>
      <c r="B13" s="112"/>
      <c r="C13" s="112"/>
      <c r="D13" s="112"/>
      <c r="E13" s="112"/>
      <c r="F13" s="119">
        <v>383</v>
      </c>
      <c r="G13" s="112"/>
      <c r="H13" s="112"/>
      <c r="I13" s="112"/>
    </row>
    <row r="14" spans="1:9" ht="13.5" thickBot="1">
      <c r="A14" s="274" t="s">
        <v>139</v>
      </c>
      <c r="B14" s="275"/>
      <c r="C14" s="275"/>
      <c r="D14" s="275"/>
      <c r="E14" s="275"/>
      <c r="F14" s="275"/>
      <c r="G14" s="112"/>
      <c r="H14" s="112"/>
      <c r="I14" s="112"/>
    </row>
    <row r="15" spans="1:9" ht="33.75" customHeight="1">
      <c r="A15" s="264" t="s">
        <v>79</v>
      </c>
      <c r="B15" s="261" t="s">
        <v>77</v>
      </c>
      <c r="C15" s="265" t="s">
        <v>190</v>
      </c>
      <c r="D15" s="262" t="s">
        <v>140</v>
      </c>
      <c r="E15" s="262" t="s">
        <v>80</v>
      </c>
      <c r="F15" s="263" t="s">
        <v>141</v>
      </c>
      <c r="G15" s="112"/>
      <c r="H15" s="112"/>
      <c r="I15" s="112"/>
    </row>
    <row r="16" spans="1:9" ht="12.75">
      <c r="A16" s="120">
        <v>1</v>
      </c>
      <c r="B16" s="121">
        <v>2</v>
      </c>
      <c r="C16" s="111">
        <v>3</v>
      </c>
      <c r="D16" s="111">
        <v>4</v>
      </c>
      <c r="E16" s="111">
        <v>5</v>
      </c>
      <c r="F16" s="122">
        <v>6</v>
      </c>
      <c r="G16" s="112"/>
      <c r="H16" s="112"/>
      <c r="I16" s="112"/>
    </row>
    <row r="17" spans="1:9" ht="13.5" customHeight="1">
      <c r="A17" s="251" t="s">
        <v>194</v>
      </c>
      <c r="B17" s="234">
        <v>10</v>
      </c>
      <c r="C17" s="235" t="s">
        <v>149</v>
      </c>
      <c r="D17" s="125">
        <f>D18+D52</f>
        <v>43557414.71</v>
      </c>
      <c r="E17" s="125">
        <f>E18+E52</f>
        <v>40441835.660000004</v>
      </c>
      <c r="F17" s="166">
        <f>D17-E17</f>
        <v>3115579.049999997</v>
      </c>
      <c r="G17" s="112"/>
      <c r="H17" s="112"/>
      <c r="I17" s="112"/>
    </row>
    <row r="18" spans="1:9" ht="22.5" customHeight="1">
      <c r="A18" s="252" t="s">
        <v>184</v>
      </c>
      <c r="B18" s="232">
        <v>10</v>
      </c>
      <c r="C18" s="233" t="s">
        <v>81</v>
      </c>
      <c r="D18" s="126">
        <f>D19+D30+D38+D41+D24+D47</f>
        <v>2603704.7800000003</v>
      </c>
      <c r="E18" s="126">
        <f>E19+E30+E38+E41+E47+E24</f>
        <v>2865289.63</v>
      </c>
      <c r="F18" s="127">
        <f>D18-E18</f>
        <v>-261584.84999999963</v>
      </c>
      <c r="G18" s="112"/>
      <c r="H18" s="112"/>
      <c r="I18" s="112"/>
    </row>
    <row r="19" spans="1:9" ht="14.25" customHeight="1">
      <c r="A19" s="253" t="s">
        <v>51</v>
      </c>
      <c r="B19" s="228">
        <v>10</v>
      </c>
      <c r="C19" s="229" t="s">
        <v>82</v>
      </c>
      <c r="D19" s="138">
        <f>D20</f>
        <v>700000</v>
      </c>
      <c r="E19" s="128">
        <f>E20</f>
        <v>758964.7100000001</v>
      </c>
      <c r="F19" s="129">
        <f aca="true" t="shared" si="0" ref="F19:F40">D19-E19</f>
        <v>-58964.71000000008</v>
      </c>
      <c r="G19" s="112"/>
      <c r="H19" s="112"/>
      <c r="I19" s="112"/>
    </row>
    <row r="20" spans="1:9" ht="23.25" customHeight="1">
      <c r="A20" s="254" t="s">
        <v>52</v>
      </c>
      <c r="B20" s="123">
        <v>10</v>
      </c>
      <c r="C20" s="124" t="s">
        <v>83</v>
      </c>
      <c r="D20" s="130">
        <f>D21+D23</f>
        <v>700000</v>
      </c>
      <c r="E20" s="130">
        <f>E21+E23+E22</f>
        <v>758964.7100000001</v>
      </c>
      <c r="F20" s="162">
        <f t="shared" si="0"/>
        <v>-58964.71000000008</v>
      </c>
      <c r="G20" s="112"/>
      <c r="H20" s="112"/>
      <c r="I20" s="131"/>
    </row>
    <row r="21" spans="1:9" ht="100.5" customHeight="1">
      <c r="A21" s="237" t="s">
        <v>209</v>
      </c>
      <c r="B21" s="175">
        <v>10</v>
      </c>
      <c r="C21" s="165" t="s">
        <v>210</v>
      </c>
      <c r="D21" s="130">
        <v>700000</v>
      </c>
      <c r="E21" s="130">
        <v>750389.52</v>
      </c>
      <c r="F21" s="162">
        <f t="shared" si="0"/>
        <v>-50389.52000000002</v>
      </c>
      <c r="G21" s="112"/>
      <c r="H21" s="112"/>
      <c r="I21" s="131"/>
    </row>
    <row r="22" spans="1:9" ht="144.75" customHeight="1">
      <c r="A22" s="225" t="s">
        <v>286</v>
      </c>
      <c r="B22" s="175">
        <v>10</v>
      </c>
      <c r="C22" s="165" t="s">
        <v>287</v>
      </c>
      <c r="D22" s="130">
        <v>0</v>
      </c>
      <c r="E22" s="130">
        <v>-437.99</v>
      </c>
      <c r="F22" s="162">
        <v>0</v>
      </c>
      <c r="G22" s="112"/>
      <c r="H22" s="112"/>
      <c r="I22" s="236"/>
    </row>
    <row r="23" spans="1:9" ht="54.75" customHeight="1">
      <c r="A23" s="237" t="s">
        <v>211</v>
      </c>
      <c r="B23" s="175">
        <v>10</v>
      </c>
      <c r="C23" s="165" t="s">
        <v>212</v>
      </c>
      <c r="D23" s="130">
        <v>0</v>
      </c>
      <c r="E23" s="130">
        <v>9013.18</v>
      </c>
      <c r="F23" s="162">
        <v>0</v>
      </c>
      <c r="G23" s="112"/>
      <c r="H23" s="112"/>
      <c r="I23" s="112"/>
    </row>
    <row r="24" spans="1:9" ht="29.25" customHeight="1">
      <c r="A24" s="255" t="s">
        <v>235</v>
      </c>
      <c r="B24" s="230">
        <v>10</v>
      </c>
      <c r="C24" s="231" t="s">
        <v>241</v>
      </c>
      <c r="D24" s="176">
        <f>D25</f>
        <v>237900</v>
      </c>
      <c r="E24" s="176">
        <f>E25</f>
        <v>249818.97999999998</v>
      </c>
      <c r="F24" s="177">
        <f t="shared" si="0"/>
        <v>-11918.979999999981</v>
      </c>
      <c r="G24" s="112"/>
      <c r="H24" s="112"/>
      <c r="I24" s="112"/>
    </row>
    <row r="25" spans="1:9" ht="32.25" customHeight="1">
      <c r="A25" s="237" t="s">
        <v>236</v>
      </c>
      <c r="B25" s="175">
        <v>10</v>
      </c>
      <c r="C25" s="180" t="s">
        <v>242</v>
      </c>
      <c r="D25" s="130">
        <f>D26+D27+D28+D29</f>
        <v>237900</v>
      </c>
      <c r="E25" s="130">
        <f>E26+E27+E28+E29</f>
        <v>249818.97999999998</v>
      </c>
      <c r="F25" s="162">
        <f t="shared" si="0"/>
        <v>-11918.979999999981</v>
      </c>
      <c r="G25" s="112"/>
      <c r="H25" s="112"/>
      <c r="I25" s="112"/>
    </row>
    <row r="26" spans="1:9" ht="88.5" customHeight="1">
      <c r="A26" s="178" t="s">
        <v>237</v>
      </c>
      <c r="B26" s="175">
        <v>10</v>
      </c>
      <c r="C26" s="181" t="s">
        <v>243</v>
      </c>
      <c r="D26" s="130">
        <v>75900</v>
      </c>
      <c r="E26" s="130">
        <v>85402.84</v>
      </c>
      <c r="F26" s="162">
        <f t="shared" si="0"/>
        <v>-9502.839999999997</v>
      </c>
      <c r="G26" s="112"/>
      <c r="H26" s="112"/>
      <c r="I26" s="112"/>
    </row>
    <row r="27" spans="1:9" ht="111" customHeight="1">
      <c r="A27" s="178" t="s">
        <v>238</v>
      </c>
      <c r="B27" s="175">
        <v>10</v>
      </c>
      <c r="C27" s="180" t="s">
        <v>244</v>
      </c>
      <c r="D27" s="130">
        <v>1600</v>
      </c>
      <c r="E27" s="130">
        <v>1303.75</v>
      </c>
      <c r="F27" s="162">
        <f t="shared" si="0"/>
        <v>296.25</v>
      </c>
      <c r="G27" s="112"/>
      <c r="H27" s="112"/>
      <c r="I27" s="112"/>
    </row>
    <row r="28" spans="1:9" ht="112.5" customHeight="1">
      <c r="A28" s="178" t="s">
        <v>239</v>
      </c>
      <c r="B28" s="175">
        <v>10</v>
      </c>
      <c r="C28" s="180" t="s">
        <v>245</v>
      </c>
      <c r="D28" s="130">
        <v>175800</v>
      </c>
      <c r="E28" s="130">
        <v>175761.71</v>
      </c>
      <c r="F28" s="162">
        <f t="shared" si="0"/>
        <v>38.29000000000815</v>
      </c>
      <c r="G28" s="112"/>
      <c r="H28" s="112"/>
      <c r="I28" s="112"/>
    </row>
    <row r="29" spans="1:9" ht="113.25" customHeight="1">
      <c r="A29" s="178" t="s">
        <v>240</v>
      </c>
      <c r="B29" s="175">
        <v>10</v>
      </c>
      <c r="C29" s="179" t="s">
        <v>246</v>
      </c>
      <c r="D29" s="130">
        <v>-15400</v>
      </c>
      <c r="E29" s="130">
        <v>-12649.32</v>
      </c>
      <c r="F29" s="162">
        <f t="shared" si="0"/>
        <v>-2750.6800000000003</v>
      </c>
      <c r="G29" s="112"/>
      <c r="H29" s="112"/>
      <c r="I29" s="112"/>
    </row>
    <row r="30" spans="1:9" ht="11.25" customHeight="1">
      <c r="A30" s="253" t="s">
        <v>48</v>
      </c>
      <c r="B30" s="132">
        <v>10</v>
      </c>
      <c r="C30" s="133" t="s">
        <v>84</v>
      </c>
      <c r="D30" s="128">
        <f>D31+D33</f>
        <v>1073054.78</v>
      </c>
      <c r="E30" s="128">
        <f>E31+E33</f>
        <v>1144057.6199999999</v>
      </c>
      <c r="F30" s="129">
        <f t="shared" si="0"/>
        <v>-71002.83999999985</v>
      </c>
      <c r="G30" s="112"/>
      <c r="H30" s="112"/>
      <c r="I30" s="112"/>
    </row>
    <row r="31" spans="1:9" ht="21" customHeight="1">
      <c r="A31" s="254" t="s">
        <v>49</v>
      </c>
      <c r="B31" s="123">
        <v>10</v>
      </c>
      <c r="C31" s="124" t="s">
        <v>85</v>
      </c>
      <c r="D31" s="130">
        <f>D32</f>
        <v>146970</v>
      </c>
      <c r="E31" s="130">
        <f>E32</f>
        <v>148851.41</v>
      </c>
      <c r="F31" s="162">
        <f t="shared" si="0"/>
        <v>-1881.4100000000035</v>
      </c>
      <c r="G31" s="112"/>
      <c r="H31" s="112"/>
      <c r="I31" s="112"/>
    </row>
    <row r="32" spans="1:9" ht="55.5" customHeight="1">
      <c r="A32" s="256" t="s">
        <v>0</v>
      </c>
      <c r="B32" s="123">
        <v>10</v>
      </c>
      <c r="C32" s="124" t="s">
        <v>87</v>
      </c>
      <c r="D32" s="130">
        <v>146970</v>
      </c>
      <c r="E32" s="130">
        <v>148851.41</v>
      </c>
      <c r="F32" s="162">
        <f t="shared" si="0"/>
        <v>-1881.4100000000035</v>
      </c>
      <c r="G32" s="112"/>
      <c r="H32" s="112"/>
      <c r="I32" s="112"/>
    </row>
    <row r="33" spans="1:9" ht="11.25" customHeight="1">
      <c r="A33" s="254" t="s">
        <v>88</v>
      </c>
      <c r="B33" s="123">
        <v>10</v>
      </c>
      <c r="C33" s="124" t="s">
        <v>89</v>
      </c>
      <c r="D33" s="130">
        <f>D34+D36</f>
        <v>926084.78</v>
      </c>
      <c r="E33" s="130">
        <f>E34+E36</f>
        <v>995206.21</v>
      </c>
      <c r="F33" s="162">
        <f t="shared" si="0"/>
        <v>-69121.42999999993</v>
      </c>
      <c r="G33" s="112"/>
      <c r="H33" s="112"/>
      <c r="I33" s="112"/>
    </row>
    <row r="34" spans="1:9" ht="12" customHeight="1">
      <c r="A34" s="211" t="s">
        <v>288</v>
      </c>
      <c r="B34" s="123">
        <v>10</v>
      </c>
      <c r="C34" s="124" t="s">
        <v>292</v>
      </c>
      <c r="D34" s="130">
        <f>D35</f>
        <v>844584.78</v>
      </c>
      <c r="E34" s="130">
        <f>E35</f>
        <v>845081.03</v>
      </c>
      <c r="F34" s="162">
        <f t="shared" si="0"/>
        <v>-496.25</v>
      </c>
      <c r="G34" s="112"/>
      <c r="H34" s="112"/>
      <c r="I34" s="112"/>
    </row>
    <row r="35" spans="1:9" ht="44.25" customHeight="1">
      <c r="A35" s="211" t="s">
        <v>289</v>
      </c>
      <c r="B35" s="123">
        <v>10</v>
      </c>
      <c r="C35" s="124" t="s">
        <v>293</v>
      </c>
      <c r="D35" s="130">
        <v>844584.78</v>
      </c>
      <c r="E35" s="130">
        <v>845081.03</v>
      </c>
      <c r="F35" s="162">
        <f t="shared" si="0"/>
        <v>-496.25</v>
      </c>
      <c r="G35" s="112"/>
      <c r="H35" s="112"/>
      <c r="I35" s="112"/>
    </row>
    <row r="36" spans="1:9" ht="12" customHeight="1">
      <c r="A36" s="211" t="s">
        <v>290</v>
      </c>
      <c r="B36" s="123">
        <v>10</v>
      </c>
      <c r="C36" s="124" t="s">
        <v>294</v>
      </c>
      <c r="D36" s="130">
        <f>D37</f>
        <v>81500</v>
      </c>
      <c r="E36" s="130">
        <f>E37</f>
        <v>150125.18</v>
      </c>
      <c r="F36" s="162">
        <f t="shared" si="0"/>
        <v>-68625.18</v>
      </c>
      <c r="G36" s="112"/>
      <c r="H36" s="112"/>
      <c r="I36" s="112"/>
    </row>
    <row r="37" spans="1:9" ht="45.75" customHeight="1">
      <c r="A37" s="211" t="s">
        <v>291</v>
      </c>
      <c r="B37" s="123">
        <v>10</v>
      </c>
      <c r="C37" s="124" t="s">
        <v>295</v>
      </c>
      <c r="D37" s="130">
        <v>81500</v>
      </c>
      <c r="E37" s="130">
        <v>150125.18</v>
      </c>
      <c r="F37" s="162">
        <f t="shared" si="0"/>
        <v>-68625.18</v>
      </c>
      <c r="G37" s="112"/>
      <c r="H37" s="112"/>
      <c r="I37" s="112"/>
    </row>
    <row r="38" spans="1:9" ht="12.75" customHeight="1">
      <c r="A38" s="253" t="s">
        <v>191</v>
      </c>
      <c r="B38" s="228">
        <v>10</v>
      </c>
      <c r="C38" s="229" t="s">
        <v>167</v>
      </c>
      <c r="D38" s="128">
        <f>D39</f>
        <v>18650</v>
      </c>
      <c r="E38" s="128">
        <f>E39</f>
        <v>19650</v>
      </c>
      <c r="F38" s="129">
        <f t="shared" si="0"/>
        <v>-1000</v>
      </c>
      <c r="G38" s="112"/>
      <c r="H38" s="112"/>
      <c r="I38" s="112"/>
    </row>
    <row r="39" spans="1:9" ht="66" customHeight="1">
      <c r="A39" s="257" t="s">
        <v>192</v>
      </c>
      <c r="B39" s="134">
        <v>10</v>
      </c>
      <c r="C39" s="135" t="s">
        <v>169</v>
      </c>
      <c r="D39" s="136">
        <f>D40</f>
        <v>18650</v>
      </c>
      <c r="E39" s="136">
        <f>E40</f>
        <v>19650</v>
      </c>
      <c r="F39" s="162">
        <f t="shared" si="0"/>
        <v>-1000</v>
      </c>
      <c r="G39" s="112"/>
      <c r="H39" s="112"/>
      <c r="I39" s="112"/>
    </row>
    <row r="40" spans="1:9" ht="102" customHeight="1">
      <c r="A40" s="257" t="s">
        <v>193</v>
      </c>
      <c r="B40" s="134">
        <v>10</v>
      </c>
      <c r="C40" s="135" t="s">
        <v>107</v>
      </c>
      <c r="D40" s="136">
        <v>18650</v>
      </c>
      <c r="E40" s="136">
        <v>19650</v>
      </c>
      <c r="F40" s="162">
        <f t="shared" si="0"/>
        <v>-1000</v>
      </c>
      <c r="G40" s="112"/>
      <c r="H40" s="112"/>
      <c r="I40" s="112"/>
    </row>
    <row r="41" spans="1:9" ht="56.25" customHeight="1">
      <c r="A41" s="253" t="s">
        <v>53</v>
      </c>
      <c r="B41" s="228">
        <v>10</v>
      </c>
      <c r="C41" s="229" t="s">
        <v>90</v>
      </c>
      <c r="D41" s="128">
        <f>D42</f>
        <v>557100</v>
      </c>
      <c r="E41" s="128">
        <f>E42</f>
        <v>675798.32</v>
      </c>
      <c r="F41" s="129">
        <f aca="true" t="shared" si="1" ref="F41:F62">D41-E41</f>
        <v>-118698.31999999995</v>
      </c>
      <c r="G41" s="112"/>
      <c r="H41" s="112"/>
      <c r="I41" s="112"/>
    </row>
    <row r="42" spans="1:9" ht="134.25" customHeight="1">
      <c r="A42" s="256" t="s">
        <v>1</v>
      </c>
      <c r="B42" s="123">
        <v>10</v>
      </c>
      <c r="C42" s="124" t="s">
        <v>91</v>
      </c>
      <c r="D42" s="130">
        <f>D43+D45</f>
        <v>557100</v>
      </c>
      <c r="E42" s="130">
        <f>E43+E45</f>
        <v>675798.32</v>
      </c>
      <c r="F42" s="162">
        <f t="shared" si="1"/>
        <v>-118698.31999999995</v>
      </c>
      <c r="G42" s="112"/>
      <c r="H42" s="112"/>
      <c r="I42" s="112"/>
    </row>
    <row r="43" spans="1:9" ht="87" customHeight="1">
      <c r="A43" s="256" t="s">
        <v>195</v>
      </c>
      <c r="B43" s="123">
        <v>10</v>
      </c>
      <c r="C43" s="124" t="s">
        <v>92</v>
      </c>
      <c r="D43" s="130">
        <f>D44</f>
        <v>0</v>
      </c>
      <c r="E43" s="130">
        <f>E44</f>
        <v>0</v>
      </c>
      <c r="F43" s="162">
        <f t="shared" si="1"/>
        <v>0</v>
      </c>
      <c r="G43" s="112"/>
      <c r="H43" s="112"/>
      <c r="I43" s="112"/>
    </row>
    <row r="44" spans="1:9" ht="112.5" customHeight="1">
      <c r="A44" s="256" t="s">
        <v>196</v>
      </c>
      <c r="B44" s="123">
        <v>10</v>
      </c>
      <c r="C44" s="165" t="s">
        <v>213</v>
      </c>
      <c r="D44" s="130">
        <v>0</v>
      </c>
      <c r="E44" s="130">
        <v>0</v>
      </c>
      <c r="F44" s="162">
        <f t="shared" si="1"/>
        <v>0</v>
      </c>
      <c r="G44" s="112"/>
      <c r="H44" s="112"/>
      <c r="I44" s="112"/>
    </row>
    <row r="45" spans="1:9" ht="135" customHeight="1">
      <c r="A45" s="256" t="s">
        <v>197</v>
      </c>
      <c r="B45" s="123">
        <v>10</v>
      </c>
      <c r="C45" s="124" t="s">
        <v>93</v>
      </c>
      <c r="D45" s="130">
        <f>D46</f>
        <v>557100</v>
      </c>
      <c r="E45" s="130">
        <f>E46</f>
        <v>675798.32</v>
      </c>
      <c r="F45" s="162">
        <f t="shared" si="1"/>
        <v>-118698.31999999995</v>
      </c>
      <c r="G45" s="112"/>
      <c r="H45" s="112"/>
      <c r="I45" s="112"/>
    </row>
    <row r="46" spans="1:9" ht="91.5" customHeight="1">
      <c r="A46" s="256" t="s">
        <v>198</v>
      </c>
      <c r="B46" s="123">
        <v>10</v>
      </c>
      <c r="C46" s="124" t="s">
        <v>94</v>
      </c>
      <c r="D46" s="130">
        <v>557100</v>
      </c>
      <c r="E46" s="130">
        <v>675798.32</v>
      </c>
      <c r="F46" s="162">
        <f t="shared" si="1"/>
        <v>-118698.31999999995</v>
      </c>
      <c r="G46" s="112"/>
      <c r="H46" s="112"/>
      <c r="I46" s="112"/>
    </row>
    <row r="47" spans="1:9" ht="21" customHeight="1">
      <c r="A47" s="258" t="s">
        <v>220</v>
      </c>
      <c r="B47" s="226">
        <v>10</v>
      </c>
      <c r="C47" s="227" t="s">
        <v>221</v>
      </c>
      <c r="D47" s="169">
        <f>D48+D50</f>
        <v>17000</v>
      </c>
      <c r="E47" s="169">
        <f>E48+E50</f>
        <v>17000</v>
      </c>
      <c r="F47" s="182">
        <f t="shared" si="1"/>
        <v>0</v>
      </c>
      <c r="G47" s="137"/>
      <c r="H47" s="112"/>
      <c r="I47" s="112"/>
    </row>
    <row r="48" spans="1:9" ht="78.75" customHeight="1">
      <c r="A48" s="213" t="s">
        <v>296</v>
      </c>
      <c r="B48" s="175">
        <v>10</v>
      </c>
      <c r="C48" s="180" t="s">
        <v>304</v>
      </c>
      <c r="D48" s="130">
        <f>D49</f>
        <v>15000</v>
      </c>
      <c r="E48" s="130">
        <f>E49</f>
        <v>15000</v>
      </c>
      <c r="F48" s="162">
        <f t="shared" si="1"/>
        <v>0</v>
      </c>
      <c r="G48" s="137"/>
      <c r="H48" s="112"/>
      <c r="I48" s="112"/>
    </row>
    <row r="49" spans="1:9" ht="88.5" customHeight="1">
      <c r="A49" s="214" t="s">
        <v>297</v>
      </c>
      <c r="B49" s="175">
        <v>10</v>
      </c>
      <c r="C49" s="180" t="s">
        <v>300</v>
      </c>
      <c r="D49" s="130">
        <v>15000</v>
      </c>
      <c r="E49" s="130">
        <v>15000</v>
      </c>
      <c r="F49" s="162">
        <f t="shared" si="1"/>
        <v>0</v>
      </c>
      <c r="G49" s="137"/>
      <c r="H49" s="112"/>
      <c r="I49" s="112"/>
    </row>
    <row r="50" spans="1:9" ht="57" customHeight="1">
      <c r="A50" s="214" t="s">
        <v>298</v>
      </c>
      <c r="B50" s="175">
        <v>10</v>
      </c>
      <c r="C50" s="180" t="s">
        <v>301</v>
      </c>
      <c r="D50" s="130">
        <f>D51</f>
        <v>2000</v>
      </c>
      <c r="E50" s="130">
        <f>E51</f>
        <v>2000</v>
      </c>
      <c r="F50" s="162">
        <f t="shared" si="1"/>
        <v>0</v>
      </c>
      <c r="G50" s="137"/>
      <c r="H50" s="112"/>
      <c r="I50" s="112"/>
    </row>
    <row r="51" spans="1:9" ht="54.75" customHeight="1">
      <c r="A51" s="215" t="s">
        <v>298</v>
      </c>
      <c r="B51" s="175">
        <v>10</v>
      </c>
      <c r="C51" s="180" t="s">
        <v>302</v>
      </c>
      <c r="D51" s="130">
        <v>2000</v>
      </c>
      <c r="E51" s="130">
        <v>2000</v>
      </c>
      <c r="F51" s="162">
        <f t="shared" si="1"/>
        <v>0</v>
      </c>
      <c r="G51" s="137"/>
      <c r="H51" s="112"/>
      <c r="I51" s="112"/>
    </row>
    <row r="52" spans="1:9" ht="11.25" customHeight="1">
      <c r="A52" s="253" t="s">
        <v>50</v>
      </c>
      <c r="B52" s="228">
        <v>10</v>
      </c>
      <c r="C52" s="229" t="s">
        <v>95</v>
      </c>
      <c r="D52" s="128">
        <f>D53</f>
        <v>40953709.93</v>
      </c>
      <c r="E52" s="128">
        <f>E53</f>
        <v>37576546.03</v>
      </c>
      <c r="F52" s="129">
        <f t="shared" si="1"/>
        <v>3377163.8999999985</v>
      </c>
      <c r="G52" s="112"/>
      <c r="H52" s="112"/>
      <c r="I52" s="112"/>
    </row>
    <row r="53" spans="1:9" ht="44.25" customHeight="1">
      <c r="A53" s="257" t="s">
        <v>199</v>
      </c>
      <c r="B53" s="123">
        <v>10</v>
      </c>
      <c r="C53" s="124" t="s">
        <v>96</v>
      </c>
      <c r="D53" s="136">
        <f>D54+D57+D60+D63</f>
        <v>40953709.93</v>
      </c>
      <c r="E53" s="136">
        <f>E54+E57+E60+E63</f>
        <v>37576546.03</v>
      </c>
      <c r="F53" s="162">
        <f t="shared" si="1"/>
        <v>3377163.8999999985</v>
      </c>
      <c r="G53" s="112"/>
      <c r="H53" s="112"/>
      <c r="I53" s="112"/>
    </row>
    <row r="54" spans="1:9" ht="33.75" customHeight="1">
      <c r="A54" s="259" t="s">
        <v>175</v>
      </c>
      <c r="B54" s="228">
        <v>10</v>
      </c>
      <c r="C54" s="229" t="s">
        <v>97</v>
      </c>
      <c r="D54" s="128">
        <f>D55</f>
        <v>5053830</v>
      </c>
      <c r="E54" s="128">
        <f>E55</f>
        <v>5053830</v>
      </c>
      <c r="F54" s="129">
        <f t="shared" si="1"/>
        <v>0</v>
      </c>
      <c r="G54" s="112"/>
      <c r="H54" s="112"/>
      <c r="I54" s="112"/>
    </row>
    <row r="55" spans="1:9" ht="21.75" customHeight="1">
      <c r="A55" s="257" t="s">
        <v>176</v>
      </c>
      <c r="B55" s="123">
        <v>10</v>
      </c>
      <c r="C55" s="124" t="s">
        <v>142</v>
      </c>
      <c r="D55" s="136">
        <f>D56</f>
        <v>5053830</v>
      </c>
      <c r="E55" s="136">
        <f>E56</f>
        <v>5053830</v>
      </c>
      <c r="F55" s="162">
        <f t="shared" si="1"/>
        <v>0</v>
      </c>
      <c r="G55" s="112"/>
      <c r="H55" s="112"/>
      <c r="I55" s="112"/>
    </row>
    <row r="56" spans="1:9" ht="32.25" customHeight="1">
      <c r="A56" s="257" t="s">
        <v>200</v>
      </c>
      <c r="B56" s="123">
        <v>10</v>
      </c>
      <c r="C56" s="124" t="s">
        <v>108</v>
      </c>
      <c r="D56" s="136">
        <v>5053830</v>
      </c>
      <c r="E56" s="136">
        <v>5053830</v>
      </c>
      <c r="F56" s="162">
        <f t="shared" si="1"/>
        <v>0</v>
      </c>
      <c r="G56" s="112"/>
      <c r="H56" s="112"/>
      <c r="I56" s="112"/>
    </row>
    <row r="57" spans="1:9" ht="33" customHeight="1">
      <c r="A57" s="253" t="s">
        <v>201</v>
      </c>
      <c r="B57" s="228">
        <v>10</v>
      </c>
      <c r="C57" s="229" t="s">
        <v>109</v>
      </c>
      <c r="D57" s="128">
        <f>D58</f>
        <v>304851</v>
      </c>
      <c r="E57" s="128">
        <f>E58</f>
        <v>304851</v>
      </c>
      <c r="F57" s="129">
        <f t="shared" si="1"/>
        <v>0</v>
      </c>
      <c r="G57" s="112"/>
      <c r="H57" s="112"/>
      <c r="I57" s="112"/>
    </row>
    <row r="58" spans="1:9" ht="54.75" customHeight="1">
      <c r="A58" s="257" t="s">
        <v>202</v>
      </c>
      <c r="B58" s="123">
        <v>10</v>
      </c>
      <c r="C58" s="124" t="s">
        <v>180</v>
      </c>
      <c r="D58" s="136">
        <f>D59</f>
        <v>304851</v>
      </c>
      <c r="E58" s="136">
        <f>E59</f>
        <v>304851</v>
      </c>
      <c r="F58" s="162">
        <f t="shared" si="1"/>
        <v>0</v>
      </c>
      <c r="G58" s="112"/>
      <c r="H58" s="112"/>
      <c r="I58" s="112"/>
    </row>
    <row r="59" spans="1:9" ht="54.75" customHeight="1">
      <c r="A59" s="257" t="s">
        <v>203</v>
      </c>
      <c r="B59" s="123">
        <v>10</v>
      </c>
      <c r="C59" s="124" t="s">
        <v>110</v>
      </c>
      <c r="D59" s="136">
        <v>304851</v>
      </c>
      <c r="E59" s="136">
        <v>304851</v>
      </c>
      <c r="F59" s="162">
        <f t="shared" si="1"/>
        <v>0</v>
      </c>
      <c r="G59" s="112"/>
      <c r="H59" s="112"/>
      <c r="I59" s="112"/>
    </row>
    <row r="60" spans="1:9" ht="15.75" customHeight="1">
      <c r="A60" s="253" t="s">
        <v>111</v>
      </c>
      <c r="B60" s="228">
        <v>10</v>
      </c>
      <c r="C60" s="229" t="s">
        <v>98</v>
      </c>
      <c r="D60" s="128">
        <f>D61</f>
        <v>35592018.21</v>
      </c>
      <c r="E60" s="128">
        <f>E61</f>
        <v>32214854.31</v>
      </c>
      <c r="F60" s="129">
        <f t="shared" si="1"/>
        <v>3377163.9000000022</v>
      </c>
      <c r="G60" s="112"/>
      <c r="H60" s="112"/>
      <c r="I60" s="112"/>
    </row>
    <row r="61" spans="1:9" ht="34.5" customHeight="1">
      <c r="A61" s="257" t="s">
        <v>181</v>
      </c>
      <c r="B61" s="123">
        <v>10</v>
      </c>
      <c r="C61" s="124" t="s">
        <v>182</v>
      </c>
      <c r="D61" s="136">
        <f>D62</f>
        <v>35592018.21</v>
      </c>
      <c r="E61" s="136">
        <f>E62</f>
        <v>32214854.31</v>
      </c>
      <c r="F61" s="162">
        <f t="shared" si="1"/>
        <v>3377163.9000000022</v>
      </c>
      <c r="G61" s="112"/>
      <c r="H61" s="112"/>
      <c r="I61" s="112"/>
    </row>
    <row r="62" spans="1:9" ht="34.5" customHeight="1">
      <c r="A62" s="257" t="s">
        <v>183</v>
      </c>
      <c r="B62" s="123">
        <v>10</v>
      </c>
      <c r="C62" s="124" t="s">
        <v>99</v>
      </c>
      <c r="D62" s="136">
        <v>35592018.21</v>
      </c>
      <c r="E62" s="136">
        <v>32214854.31</v>
      </c>
      <c r="F62" s="162">
        <f t="shared" si="1"/>
        <v>3377163.9000000022</v>
      </c>
      <c r="G62" s="112"/>
      <c r="H62" s="112"/>
      <c r="I62" s="112"/>
    </row>
    <row r="63" spans="1:9" ht="34.5" customHeight="1">
      <c r="A63" s="237" t="s">
        <v>317</v>
      </c>
      <c r="B63" s="175">
        <v>10</v>
      </c>
      <c r="C63" s="124" t="s">
        <v>96</v>
      </c>
      <c r="D63" s="136">
        <f>D67+D64</f>
        <v>3010.72</v>
      </c>
      <c r="E63" s="136">
        <f>E67+E64</f>
        <v>3010.72</v>
      </c>
      <c r="F63" s="162">
        <v>0</v>
      </c>
      <c r="G63" s="112"/>
      <c r="H63" s="112"/>
      <c r="I63" s="112"/>
    </row>
    <row r="64" spans="1:9" ht="34.5" customHeight="1">
      <c r="A64" s="237" t="s">
        <v>319</v>
      </c>
      <c r="B64" s="175">
        <v>10</v>
      </c>
      <c r="C64" s="124" t="s">
        <v>320</v>
      </c>
      <c r="D64" s="136">
        <f>D65</f>
        <v>2430.72</v>
      </c>
      <c r="E64" s="136">
        <f>E65</f>
        <v>2430.72</v>
      </c>
      <c r="F64" s="162">
        <v>0</v>
      </c>
      <c r="G64" s="112"/>
      <c r="H64" s="112"/>
      <c r="I64" s="112"/>
    </row>
    <row r="65" spans="1:9" ht="34.5" customHeight="1">
      <c r="A65" s="237" t="s">
        <v>321</v>
      </c>
      <c r="B65" s="175">
        <v>10</v>
      </c>
      <c r="C65" s="124" t="s">
        <v>322</v>
      </c>
      <c r="D65" s="136">
        <f>D66</f>
        <v>2430.72</v>
      </c>
      <c r="E65" s="136">
        <f>E66</f>
        <v>2430.72</v>
      </c>
      <c r="F65" s="162">
        <v>0</v>
      </c>
      <c r="G65" s="112"/>
      <c r="H65" s="112"/>
      <c r="I65" s="112"/>
    </row>
    <row r="66" spans="1:9" ht="34.5" customHeight="1">
      <c r="A66" s="237" t="s">
        <v>323</v>
      </c>
      <c r="B66" s="175">
        <v>10</v>
      </c>
      <c r="C66" s="238" t="s">
        <v>324</v>
      </c>
      <c r="D66" s="136">
        <v>2430.72</v>
      </c>
      <c r="E66" s="136">
        <v>2430.72</v>
      </c>
      <c r="F66" s="162">
        <v>0</v>
      </c>
      <c r="G66" s="112"/>
      <c r="H66" s="112"/>
      <c r="I66" s="112"/>
    </row>
    <row r="67" spans="1:9" ht="34.5" customHeight="1">
      <c r="A67" s="237" t="s">
        <v>325</v>
      </c>
      <c r="B67" s="175">
        <v>10</v>
      </c>
      <c r="C67" s="238" t="s">
        <v>326</v>
      </c>
      <c r="D67" s="136">
        <f>D68</f>
        <v>580</v>
      </c>
      <c r="E67" s="136">
        <f>E68</f>
        <v>580</v>
      </c>
      <c r="F67" s="162">
        <v>0</v>
      </c>
      <c r="G67" s="112"/>
      <c r="H67" s="112"/>
      <c r="I67" s="112"/>
    </row>
    <row r="68" spans="1:9" ht="34.5" customHeight="1">
      <c r="A68" s="237" t="s">
        <v>327</v>
      </c>
      <c r="B68" s="175">
        <v>10</v>
      </c>
      <c r="C68" s="238" t="s">
        <v>328</v>
      </c>
      <c r="D68" s="136">
        <f>D69</f>
        <v>580</v>
      </c>
      <c r="E68" s="136">
        <f>E69</f>
        <v>580</v>
      </c>
      <c r="F68" s="162">
        <v>0</v>
      </c>
      <c r="G68" s="112"/>
      <c r="H68" s="112"/>
      <c r="I68" s="112"/>
    </row>
    <row r="69" spans="1:9" ht="45">
      <c r="A69" s="237" t="s">
        <v>329</v>
      </c>
      <c r="B69" s="216">
        <v>10</v>
      </c>
      <c r="C69" s="238" t="s">
        <v>330</v>
      </c>
      <c r="D69" s="239">
        <v>580</v>
      </c>
      <c r="E69" s="239">
        <v>580</v>
      </c>
      <c r="F69" s="162">
        <v>0</v>
      </c>
      <c r="G69" s="112"/>
      <c r="H69" s="112"/>
      <c r="I69" s="112"/>
    </row>
    <row r="70" spans="1:9" ht="12.75">
      <c r="A70" s="260"/>
      <c r="B70" s="112"/>
      <c r="C70" s="112"/>
      <c r="D70" s="112"/>
      <c r="E70" s="112"/>
      <c r="F70" s="112"/>
      <c r="G70" s="112"/>
      <c r="H70" s="112"/>
      <c r="I70" s="112"/>
    </row>
    <row r="71" spans="1:9" ht="12.75">
      <c r="A71" s="112"/>
      <c r="B71" s="112"/>
      <c r="C71" s="112" t="s">
        <v>17</v>
      </c>
      <c r="D71" s="112"/>
      <c r="E71" s="112"/>
      <c r="F71" s="112"/>
      <c r="G71" s="112"/>
      <c r="H71" s="112"/>
      <c r="I71" s="112"/>
    </row>
  </sheetData>
  <sheetProtection/>
  <mergeCells count="9">
    <mergeCell ref="A6:E6"/>
    <mergeCell ref="A8:D8"/>
    <mergeCell ref="A14:F14"/>
    <mergeCell ref="A10:D10"/>
    <mergeCell ref="A9:D9"/>
    <mergeCell ref="C1:F1"/>
    <mergeCell ref="D2:F2"/>
    <mergeCell ref="D3:F3"/>
    <mergeCell ref="D4:F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268" t="s">
        <v>59</v>
      </c>
      <c r="F1" s="268"/>
      <c r="G1" s="268"/>
    </row>
    <row r="2" spans="5:7" ht="12.75">
      <c r="E2" s="268" t="s">
        <v>284</v>
      </c>
      <c r="F2" s="268"/>
      <c r="G2" s="268"/>
    </row>
    <row r="3" spans="1:7" ht="12.75">
      <c r="A3" s="6"/>
      <c r="B3" s="5"/>
      <c r="C3" s="5"/>
      <c r="D3" s="5"/>
      <c r="E3" s="268" t="s">
        <v>405</v>
      </c>
      <c r="F3" s="280"/>
      <c r="G3" s="280"/>
    </row>
    <row r="4" spans="1:7" ht="15" customHeight="1">
      <c r="A4" s="6"/>
      <c r="B4" s="5"/>
      <c r="C4" s="7" t="s">
        <v>17</v>
      </c>
      <c r="D4" s="8"/>
      <c r="E4" s="282"/>
      <c r="F4" s="283"/>
      <c r="G4" s="283"/>
    </row>
    <row r="5" spans="1:7" ht="34.5" customHeight="1">
      <c r="A5" s="281" t="s">
        <v>333</v>
      </c>
      <c r="B5" s="281"/>
      <c r="C5" s="281"/>
      <c r="D5" s="281"/>
      <c r="E5" s="281"/>
      <c r="F5" s="281"/>
      <c r="G5" s="281"/>
    </row>
    <row r="6" spans="1:7" ht="51.75" customHeight="1">
      <c r="A6" s="9" t="s">
        <v>18</v>
      </c>
      <c r="B6" s="9" t="s">
        <v>19</v>
      </c>
      <c r="C6" s="9" t="s">
        <v>20</v>
      </c>
      <c r="D6" s="9" t="s">
        <v>21</v>
      </c>
      <c r="E6" s="63" t="s">
        <v>2</v>
      </c>
      <c r="F6" s="9" t="s">
        <v>74</v>
      </c>
      <c r="G6" s="53" t="s">
        <v>70</v>
      </c>
    </row>
    <row r="7" spans="1:7" ht="28.5" customHeight="1">
      <c r="A7" s="284" t="s">
        <v>204</v>
      </c>
      <c r="B7" s="285"/>
      <c r="C7" s="285"/>
      <c r="D7" s="285"/>
      <c r="E7" s="285"/>
      <c r="F7" s="285"/>
      <c r="G7" s="286"/>
    </row>
    <row r="8" spans="1:7" ht="38.25">
      <c r="A8" s="10"/>
      <c r="B8" s="11" t="s">
        <v>22</v>
      </c>
      <c r="C8" s="11" t="s">
        <v>334</v>
      </c>
      <c r="D8" s="97" t="s">
        <v>335</v>
      </c>
      <c r="E8" s="62">
        <v>659839.18</v>
      </c>
      <c r="F8" s="62">
        <v>659838.48</v>
      </c>
      <c r="G8" s="59">
        <f>F8/E8*100</f>
        <v>99.99989391354418</v>
      </c>
    </row>
    <row r="9" spans="1:7" ht="25.5" customHeight="1">
      <c r="A9" s="305" t="s">
        <v>3</v>
      </c>
      <c r="B9" s="306"/>
      <c r="C9" s="306"/>
      <c r="D9" s="306"/>
      <c r="E9" s="306"/>
      <c r="F9" s="306"/>
      <c r="G9" s="307"/>
    </row>
    <row r="10" spans="1:7" ht="13.5" customHeight="1">
      <c r="A10" s="10"/>
      <c r="B10" s="11" t="s">
        <v>23</v>
      </c>
      <c r="C10" s="11" t="s">
        <v>336</v>
      </c>
      <c r="D10" s="11" t="s">
        <v>250</v>
      </c>
      <c r="E10" s="62">
        <v>21600</v>
      </c>
      <c r="F10" s="62">
        <v>18400</v>
      </c>
      <c r="G10" s="59">
        <f>F10/E10*100</f>
        <v>85.18518518518519</v>
      </c>
    </row>
    <row r="11" spans="1:7" ht="27" customHeight="1">
      <c r="A11" s="305" t="s">
        <v>4</v>
      </c>
      <c r="B11" s="306"/>
      <c r="C11" s="306"/>
      <c r="D11" s="306"/>
      <c r="E11" s="306"/>
      <c r="F11" s="306"/>
      <c r="G11" s="307"/>
    </row>
    <row r="12" spans="1:7" ht="114.75">
      <c r="A12" s="12"/>
      <c r="B12" s="183" t="s">
        <v>5</v>
      </c>
      <c r="C12" s="240" t="s">
        <v>337</v>
      </c>
      <c r="D12" s="240" t="s">
        <v>338</v>
      </c>
      <c r="E12" s="52">
        <v>4540742.71</v>
      </c>
      <c r="F12" s="38">
        <v>4348058.17</v>
      </c>
      <c r="G12" s="186">
        <f>F12/E12*100</f>
        <v>95.75654133462233</v>
      </c>
    </row>
    <row r="13" spans="1:7" ht="13.5">
      <c r="A13" s="277" t="s">
        <v>252</v>
      </c>
      <c r="B13" s="278"/>
      <c r="C13" s="278"/>
      <c r="D13" s="278"/>
      <c r="E13" s="278"/>
      <c r="F13" s="278"/>
      <c r="G13" s="279"/>
    </row>
    <row r="14" spans="1:7" ht="13.5">
      <c r="A14" s="12"/>
      <c r="B14" s="11" t="s">
        <v>253</v>
      </c>
      <c r="C14" s="11" t="s">
        <v>339</v>
      </c>
      <c r="D14" s="11" t="s">
        <v>254</v>
      </c>
      <c r="E14" s="52">
        <v>20000</v>
      </c>
      <c r="F14" s="38">
        <v>0</v>
      </c>
      <c r="G14" s="186">
        <f>F14/E14*100</f>
        <v>0</v>
      </c>
    </row>
    <row r="15" spans="1:7" ht="15" customHeight="1">
      <c r="A15" s="305" t="s">
        <v>72</v>
      </c>
      <c r="B15" s="306"/>
      <c r="C15" s="306"/>
      <c r="D15" s="306"/>
      <c r="E15" s="307"/>
      <c r="F15" s="62"/>
      <c r="G15" s="59"/>
    </row>
    <row r="16" spans="1:7" ht="41.25" customHeight="1">
      <c r="A16" s="10"/>
      <c r="B16" s="183" t="s">
        <v>6</v>
      </c>
      <c r="C16" s="97" t="s">
        <v>340</v>
      </c>
      <c r="D16" s="185" t="s">
        <v>341</v>
      </c>
      <c r="E16" s="52">
        <v>13800</v>
      </c>
      <c r="F16" s="38">
        <v>13800</v>
      </c>
      <c r="G16" s="184">
        <f>F16/E16*100</f>
        <v>100</v>
      </c>
    </row>
    <row r="17" spans="1:7" ht="12.75" customHeight="1">
      <c r="A17" s="305" t="s">
        <v>127</v>
      </c>
      <c r="B17" s="306"/>
      <c r="C17" s="306"/>
      <c r="D17" s="306"/>
      <c r="E17" s="306"/>
      <c r="F17" s="306"/>
      <c r="G17" s="307"/>
    </row>
    <row r="18" spans="1:7" ht="39">
      <c r="A18" s="74"/>
      <c r="B18" s="11" t="s">
        <v>128</v>
      </c>
      <c r="C18" s="11" t="s">
        <v>342</v>
      </c>
      <c r="D18" s="97" t="s">
        <v>341</v>
      </c>
      <c r="E18" s="52">
        <v>304851</v>
      </c>
      <c r="F18" s="52">
        <v>304851</v>
      </c>
      <c r="G18" s="184">
        <f>F18/E18*100</f>
        <v>100</v>
      </c>
    </row>
    <row r="19" spans="1:7" ht="15.75" customHeight="1">
      <c r="A19" s="305" t="s">
        <v>113</v>
      </c>
      <c r="B19" s="306"/>
      <c r="C19" s="306"/>
      <c r="D19" s="306"/>
      <c r="E19" s="306"/>
      <c r="F19" s="306"/>
      <c r="G19" s="307"/>
    </row>
    <row r="20" spans="1:7" ht="45" customHeight="1">
      <c r="A20" s="74"/>
      <c r="B20" s="11" t="s">
        <v>7</v>
      </c>
      <c r="C20" s="240" t="s">
        <v>343</v>
      </c>
      <c r="D20" s="183" t="s">
        <v>251</v>
      </c>
      <c r="E20" s="52">
        <v>124252.05</v>
      </c>
      <c r="F20" s="52">
        <v>91301.8</v>
      </c>
      <c r="G20" s="184">
        <f>F20/E20*100</f>
        <v>73.48112163944177</v>
      </c>
    </row>
    <row r="21" spans="1:7" ht="14.25" customHeight="1">
      <c r="A21" s="305" t="s">
        <v>214</v>
      </c>
      <c r="B21" s="306"/>
      <c r="C21" s="306"/>
      <c r="D21" s="306"/>
      <c r="E21" s="306"/>
      <c r="F21" s="306"/>
      <c r="G21" s="307"/>
    </row>
    <row r="22" spans="1:7" ht="51.75">
      <c r="A22" s="104"/>
      <c r="B22" s="187" t="s">
        <v>215</v>
      </c>
      <c r="C22" s="139" t="s">
        <v>344</v>
      </c>
      <c r="D22" s="188" t="s">
        <v>251</v>
      </c>
      <c r="E22" s="167">
        <v>672607.87</v>
      </c>
      <c r="F22" s="52">
        <v>631746.16</v>
      </c>
      <c r="G22" s="184">
        <f>F22/E22*100</f>
        <v>93.92488375136021</v>
      </c>
    </row>
    <row r="23" spans="1:7" ht="15" customHeight="1">
      <c r="A23" s="305" t="s">
        <v>27</v>
      </c>
      <c r="B23" s="306"/>
      <c r="C23" s="306"/>
      <c r="D23" s="306"/>
      <c r="E23" s="307"/>
      <c r="F23" s="62"/>
      <c r="G23" s="59"/>
    </row>
    <row r="24" spans="1:7" ht="63.75">
      <c r="A24" s="74"/>
      <c r="B24" s="183" t="s">
        <v>105</v>
      </c>
      <c r="C24" s="240" t="s">
        <v>345</v>
      </c>
      <c r="D24" s="185" t="s">
        <v>346</v>
      </c>
      <c r="E24" s="189">
        <v>31585381.12</v>
      </c>
      <c r="F24" s="38">
        <v>28196280.91</v>
      </c>
      <c r="G24" s="184">
        <f>F24/E24*100</f>
        <v>89.2700354093432</v>
      </c>
    </row>
    <row r="25" spans="1:7" ht="23.25" customHeight="1">
      <c r="A25" s="10"/>
      <c r="B25" s="183" t="s">
        <v>24</v>
      </c>
      <c r="C25" s="185" t="s">
        <v>347</v>
      </c>
      <c r="D25" s="185" t="s">
        <v>251</v>
      </c>
      <c r="E25" s="103">
        <v>20280.5</v>
      </c>
      <c r="F25" s="103">
        <v>16224.4</v>
      </c>
      <c r="G25" s="308">
        <f>F25/E25*100</f>
        <v>80</v>
      </c>
    </row>
    <row r="26" spans="1:7" ht="63.75">
      <c r="A26" s="10"/>
      <c r="B26" s="183" t="s">
        <v>129</v>
      </c>
      <c r="C26" s="97" t="s">
        <v>348</v>
      </c>
      <c r="D26" s="185" t="s">
        <v>349</v>
      </c>
      <c r="E26" s="189">
        <v>1604417.81</v>
      </c>
      <c r="F26" s="189">
        <v>1590402.26</v>
      </c>
      <c r="G26" s="184">
        <f>F26/E26*100</f>
        <v>99.12644013843251</v>
      </c>
    </row>
    <row r="27" spans="1:7" ht="12.75" customHeight="1">
      <c r="A27" s="305" t="s">
        <v>256</v>
      </c>
      <c r="B27" s="306"/>
      <c r="C27" s="306"/>
      <c r="D27" s="306"/>
      <c r="E27" s="306"/>
      <c r="F27" s="306"/>
      <c r="G27" s="307"/>
    </row>
    <row r="28" spans="1:7" ht="26.25">
      <c r="A28" s="12"/>
      <c r="B28" s="183" t="s">
        <v>257</v>
      </c>
      <c r="C28" s="97" t="s">
        <v>350</v>
      </c>
      <c r="D28" s="183" t="s">
        <v>251</v>
      </c>
      <c r="E28" s="38">
        <v>27005.43</v>
      </c>
      <c r="F28" s="38">
        <v>27005.43</v>
      </c>
      <c r="G28" s="184">
        <f>F28/E28*100</f>
        <v>100</v>
      </c>
    </row>
    <row r="29" spans="1:7" ht="15" customHeight="1">
      <c r="A29" s="305" t="s">
        <v>258</v>
      </c>
      <c r="B29" s="306"/>
      <c r="C29" s="306"/>
      <c r="D29" s="306"/>
      <c r="E29" s="306"/>
      <c r="F29" s="306"/>
      <c r="G29" s="307"/>
    </row>
    <row r="30" spans="1:7" ht="64.5">
      <c r="A30" s="12"/>
      <c r="B30" s="183" t="s">
        <v>25</v>
      </c>
      <c r="C30" s="97" t="s">
        <v>351</v>
      </c>
      <c r="D30" s="185" t="s">
        <v>259</v>
      </c>
      <c r="E30" s="38">
        <v>4344374.14</v>
      </c>
      <c r="F30" s="38">
        <v>4344373.66</v>
      </c>
      <c r="G30" s="184">
        <f>F30/E30*100</f>
        <v>99.99998895122786</v>
      </c>
    </row>
    <row r="31" spans="1:7" ht="12.75" customHeight="1">
      <c r="A31" s="305" t="s">
        <v>123</v>
      </c>
      <c r="B31" s="306"/>
      <c r="C31" s="306"/>
      <c r="D31" s="306"/>
      <c r="E31" s="306"/>
      <c r="F31" s="306"/>
      <c r="G31" s="307"/>
    </row>
    <row r="32" spans="1:7" ht="26.25">
      <c r="A32" s="74"/>
      <c r="B32" s="11" t="s">
        <v>8</v>
      </c>
      <c r="C32" s="11" t="s">
        <v>352</v>
      </c>
      <c r="D32" s="97" t="s">
        <v>353</v>
      </c>
      <c r="E32" s="38">
        <v>278792.9</v>
      </c>
      <c r="F32" s="38">
        <v>236431.26</v>
      </c>
      <c r="G32" s="59">
        <f>F32/E32*100</f>
        <v>84.80533758212637</v>
      </c>
    </row>
    <row r="33" spans="1:7" ht="18.75" customHeight="1">
      <c r="A33" s="276" t="s">
        <v>73</v>
      </c>
      <c r="B33" s="276"/>
      <c r="C33" s="276"/>
      <c r="D33" s="276"/>
      <c r="E33" s="61">
        <f>E32+E30+E28+E26+E25+E24+E20+E18+E16+E12+E10+E8+E22+E14</f>
        <v>44217944.70999999</v>
      </c>
      <c r="F33" s="61">
        <f>F32+F30+F28+F26+F25+F24+F20+F18+F16+F12+F10+F8+F22</f>
        <v>40478713.529999994</v>
      </c>
      <c r="G33" s="60">
        <f>F33/E33*100</f>
        <v>91.54363414101795</v>
      </c>
    </row>
  </sheetData>
  <sheetProtection/>
  <mergeCells count="18">
    <mergeCell ref="A27:G27"/>
    <mergeCell ref="A7:G7"/>
    <mergeCell ref="A11:G11"/>
    <mergeCell ref="A15:E15"/>
    <mergeCell ref="A9:G9"/>
    <mergeCell ref="A23:E23"/>
    <mergeCell ref="A21:G21"/>
    <mergeCell ref="A13:G13"/>
    <mergeCell ref="A33:D33"/>
    <mergeCell ref="A29:G29"/>
    <mergeCell ref="A31:G31"/>
    <mergeCell ref="E1:G1"/>
    <mergeCell ref="E2:G2"/>
    <mergeCell ref="E3:G3"/>
    <mergeCell ref="A5:G5"/>
    <mergeCell ref="E4:G4"/>
    <mergeCell ref="A17:G17"/>
    <mergeCell ref="A19:G19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29</v>
      </c>
      <c r="D1" s="26"/>
      <c r="E1" s="268" t="s">
        <v>71</v>
      </c>
      <c r="F1" s="268"/>
      <c r="G1" s="268"/>
    </row>
    <row r="2" spans="3:7" ht="12.75">
      <c r="C2" s="26" t="s">
        <v>30</v>
      </c>
      <c r="D2" s="26"/>
      <c r="E2" s="268" t="s">
        <v>284</v>
      </c>
      <c r="F2" s="268"/>
      <c r="G2" s="268"/>
    </row>
    <row r="3" spans="3:7" ht="12.75">
      <c r="C3" s="26"/>
      <c r="D3" s="26"/>
      <c r="E3" s="268" t="s">
        <v>406</v>
      </c>
      <c r="F3" s="280"/>
      <c r="G3" s="280"/>
    </row>
    <row r="4" spans="1:7" ht="25.5" customHeight="1">
      <c r="A4" s="291" t="s">
        <v>354</v>
      </c>
      <c r="B4" s="291"/>
      <c r="C4" s="291"/>
      <c r="D4" s="291"/>
      <c r="E4" s="291"/>
      <c r="F4" s="291"/>
      <c r="G4" s="291"/>
    </row>
    <row r="5" spans="1:7" ht="29.25" customHeight="1">
      <c r="A5" s="287" t="s">
        <v>31</v>
      </c>
      <c r="B5" s="287"/>
      <c r="C5" s="287"/>
      <c r="D5" s="287"/>
      <c r="E5" s="288" t="s">
        <v>75</v>
      </c>
      <c r="F5" s="288" t="s">
        <v>76</v>
      </c>
      <c r="G5" s="289" t="s">
        <v>70</v>
      </c>
    </row>
    <row r="6" spans="1:7" ht="39" customHeight="1">
      <c r="A6" s="14" t="s">
        <v>17</v>
      </c>
      <c r="B6" s="18" t="s">
        <v>19</v>
      </c>
      <c r="C6" s="18" t="s">
        <v>20</v>
      </c>
      <c r="D6" s="18" t="s">
        <v>21</v>
      </c>
      <c r="E6" s="288"/>
      <c r="F6" s="288"/>
      <c r="G6" s="290"/>
    </row>
    <row r="7" spans="1:7" ht="15" customHeight="1">
      <c r="A7" s="42" t="s">
        <v>32</v>
      </c>
      <c r="B7" s="43" t="s">
        <v>125</v>
      </c>
      <c r="C7" s="43" t="s">
        <v>17</v>
      </c>
      <c r="D7" s="43"/>
      <c r="E7" s="65">
        <f>E8+E13+E16+E40+E37</f>
        <v>5255981.89</v>
      </c>
      <c r="F7" s="65">
        <f>F8+F13+F16+F40</f>
        <v>5040096.65</v>
      </c>
      <c r="G7" s="57">
        <f>F7/E7*100</f>
        <v>95.89258021587287</v>
      </c>
    </row>
    <row r="8" spans="1:7" ht="41.25" customHeight="1">
      <c r="A8" s="15" t="s">
        <v>267</v>
      </c>
      <c r="B8" s="23" t="s">
        <v>60</v>
      </c>
      <c r="C8" s="23" t="s">
        <v>17</v>
      </c>
      <c r="D8" s="23" t="s">
        <v>17</v>
      </c>
      <c r="E8" s="66">
        <f>E9</f>
        <v>659839.1799999999</v>
      </c>
      <c r="F8" s="66">
        <f>F9</f>
        <v>659838.48</v>
      </c>
      <c r="G8" s="57">
        <f>F8/E8*100</f>
        <v>99.99989391354421</v>
      </c>
    </row>
    <row r="9" spans="1:7" ht="15" customHeight="1">
      <c r="A9" s="205" t="s">
        <v>116</v>
      </c>
      <c r="B9" s="28"/>
      <c r="C9" s="141" t="s">
        <v>334</v>
      </c>
      <c r="D9" s="141"/>
      <c r="E9" s="143">
        <f>E10+E11+E12</f>
        <v>659839.1799999999</v>
      </c>
      <c r="F9" s="143">
        <f>F10+F11+F12</f>
        <v>659838.48</v>
      </c>
      <c r="G9" s="156">
        <f aca="true" t="shared" si="0" ref="G9:G83">F9/E9*100</f>
        <v>99.99989391354421</v>
      </c>
    </row>
    <row r="10" spans="1:7" ht="34.5" customHeight="1">
      <c r="A10" s="208" t="s">
        <v>260</v>
      </c>
      <c r="B10" s="204"/>
      <c r="C10" s="23"/>
      <c r="D10" s="96">
        <v>121</v>
      </c>
      <c r="E10" s="52">
        <v>504792</v>
      </c>
      <c r="F10" s="52">
        <v>504791.3</v>
      </c>
      <c r="G10" s="58">
        <f t="shared" si="0"/>
        <v>99.99986132902265</v>
      </c>
    </row>
    <row r="11" spans="1:7" ht="42" customHeight="1">
      <c r="A11" s="207" t="s">
        <v>261</v>
      </c>
      <c r="B11" s="204"/>
      <c r="C11" s="23"/>
      <c r="D11" s="96">
        <v>122</v>
      </c>
      <c r="E11" s="52">
        <v>2600</v>
      </c>
      <c r="F11" s="52">
        <v>2600</v>
      </c>
      <c r="G11" s="58">
        <f t="shared" si="0"/>
        <v>100</v>
      </c>
    </row>
    <row r="12" spans="1:7" ht="55.5" customHeight="1">
      <c r="A12" s="207" t="s">
        <v>356</v>
      </c>
      <c r="B12" s="204"/>
      <c r="C12" s="23"/>
      <c r="D12" s="96">
        <v>129</v>
      </c>
      <c r="E12" s="52">
        <v>152447.18</v>
      </c>
      <c r="F12" s="52">
        <v>152447.18</v>
      </c>
      <c r="G12" s="58">
        <f t="shared" si="0"/>
        <v>100</v>
      </c>
    </row>
    <row r="13" spans="1:7" ht="64.5" customHeight="1">
      <c r="A13" s="206" t="s">
        <v>118</v>
      </c>
      <c r="B13" s="23" t="s">
        <v>61</v>
      </c>
      <c r="C13" s="23" t="s">
        <v>17</v>
      </c>
      <c r="D13" s="28"/>
      <c r="E13" s="66">
        <f>E14</f>
        <v>21600</v>
      </c>
      <c r="F13" s="66">
        <f>F14</f>
        <v>18400</v>
      </c>
      <c r="G13" s="57">
        <f t="shared" si="0"/>
        <v>85.18518518518519</v>
      </c>
    </row>
    <row r="14" spans="1:7" ht="52.5" customHeight="1">
      <c r="A14" s="140" t="s">
        <v>262</v>
      </c>
      <c r="B14" s="141"/>
      <c r="C14" s="141" t="s">
        <v>336</v>
      </c>
      <c r="D14" s="142"/>
      <c r="E14" s="143">
        <f>E15</f>
        <v>21600</v>
      </c>
      <c r="F14" s="143">
        <f>F15</f>
        <v>18400</v>
      </c>
      <c r="G14" s="156">
        <f t="shared" si="0"/>
        <v>85.18518518518519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21600</v>
      </c>
      <c r="F15" s="52">
        <v>18400</v>
      </c>
      <c r="G15" s="58">
        <f t="shared" si="0"/>
        <v>85.18518518518519</v>
      </c>
    </row>
    <row r="16" spans="1:7" ht="67.5" customHeight="1">
      <c r="A16" s="192" t="s">
        <v>14</v>
      </c>
      <c r="B16" s="23" t="s">
        <v>102</v>
      </c>
      <c r="C16" s="23" t="s">
        <v>17</v>
      </c>
      <c r="D16" s="23" t="s">
        <v>17</v>
      </c>
      <c r="E16" s="66">
        <f>E19+E25+E35+E17+E23+E24+E28+E29+E32+E33+E34</f>
        <v>4540742.71</v>
      </c>
      <c r="F16" s="66">
        <f>F19+F25+F35+F17+F23+F24+F28+F29+F32+F33+F34</f>
        <v>4348058.17</v>
      </c>
      <c r="G16" s="57">
        <f t="shared" si="0"/>
        <v>95.75654133462233</v>
      </c>
    </row>
    <row r="17" spans="1:7" ht="90" customHeight="1">
      <c r="A17" s="220" t="s">
        <v>309</v>
      </c>
      <c r="B17" s="191"/>
      <c r="C17" s="23" t="s">
        <v>355</v>
      </c>
      <c r="D17" s="23"/>
      <c r="E17" s="67">
        <f>E18</f>
        <v>8000</v>
      </c>
      <c r="F17" s="67">
        <f>F18</f>
        <v>7987</v>
      </c>
      <c r="G17" s="58">
        <f t="shared" si="0"/>
        <v>99.8375</v>
      </c>
    </row>
    <row r="18" spans="1:7" ht="30.75" customHeight="1">
      <c r="A18" s="193" t="s">
        <v>9</v>
      </c>
      <c r="B18" s="23"/>
      <c r="C18" s="23"/>
      <c r="D18" s="23" t="s">
        <v>251</v>
      </c>
      <c r="E18" s="52">
        <v>8000</v>
      </c>
      <c r="F18" s="52">
        <v>7987</v>
      </c>
      <c r="G18" s="58">
        <f t="shared" si="0"/>
        <v>99.8375</v>
      </c>
    </row>
    <row r="19" spans="1:7" ht="15.75" customHeight="1">
      <c r="A19" s="140" t="s">
        <v>28</v>
      </c>
      <c r="B19" s="142"/>
      <c r="C19" s="141" t="s">
        <v>357</v>
      </c>
      <c r="D19" s="142"/>
      <c r="E19" s="66">
        <f>E20+E21+E22</f>
        <v>2551530.35</v>
      </c>
      <c r="F19" s="66">
        <f>F20+F21+F22</f>
        <v>2438613.2</v>
      </c>
      <c r="G19" s="94">
        <f t="shared" si="0"/>
        <v>95.57453235859022</v>
      </c>
    </row>
    <row r="20" spans="1:7" ht="40.5" customHeight="1">
      <c r="A20" s="16" t="s">
        <v>260</v>
      </c>
      <c r="B20" s="142"/>
      <c r="C20" s="141"/>
      <c r="D20" s="142">
        <v>121</v>
      </c>
      <c r="E20" s="143">
        <v>1181232</v>
      </c>
      <c r="F20" s="143">
        <v>1181230.57</v>
      </c>
      <c r="G20" s="156">
        <f t="shared" si="0"/>
        <v>99.99987893995423</v>
      </c>
    </row>
    <row r="21" spans="1:7" ht="39.75" customHeight="1">
      <c r="A21" s="207" t="s">
        <v>356</v>
      </c>
      <c r="B21" s="142"/>
      <c r="C21" s="141"/>
      <c r="D21" s="142">
        <v>129</v>
      </c>
      <c r="E21" s="143">
        <v>356732.06</v>
      </c>
      <c r="F21" s="143">
        <v>356732.06</v>
      </c>
      <c r="G21" s="156">
        <f t="shared" si="0"/>
        <v>100</v>
      </c>
    </row>
    <row r="22" spans="1:7" ht="40.5" customHeight="1">
      <c r="A22" s="209" t="s">
        <v>263</v>
      </c>
      <c r="B22" s="28"/>
      <c r="C22" s="23"/>
      <c r="D22" s="28">
        <v>244</v>
      </c>
      <c r="E22" s="52">
        <v>1013566.29</v>
      </c>
      <c r="F22" s="38">
        <v>900650.57</v>
      </c>
      <c r="G22" s="58">
        <f t="shared" si="0"/>
        <v>88.85956240711201</v>
      </c>
    </row>
    <row r="23" spans="1:7" ht="26.25" customHeight="1">
      <c r="A23" s="208" t="s">
        <v>264</v>
      </c>
      <c r="B23" s="204"/>
      <c r="C23" s="23" t="s">
        <v>357</v>
      </c>
      <c r="D23" s="28">
        <v>852</v>
      </c>
      <c r="E23" s="67">
        <v>6554.81</v>
      </c>
      <c r="F23" s="37">
        <v>6554.81</v>
      </c>
      <c r="G23" s="57">
        <f t="shared" si="0"/>
        <v>100</v>
      </c>
    </row>
    <row r="24" spans="1:7" ht="15" customHeight="1">
      <c r="A24" s="217" t="s">
        <v>305</v>
      </c>
      <c r="B24" s="204"/>
      <c r="C24" s="23"/>
      <c r="D24" s="28">
        <v>853</v>
      </c>
      <c r="E24" s="67">
        <v>5000</v>
      </c>
      <c r="F24" s="37">
        <v>300.5</v>
      </c>
      <c r="G24" s="57">
        <f t="shared" si="0"/>
        <v>6.01</v>
      </c>
    </row>
    <row r="25" spans="1:7" ht="75.75" customHeight="1">
      <c r="A25" s="210" t="s">
        <v>265</v>
      </c>
      <c r="B25" s="96"/>
      <c r="C25" s="144" t="s">
        <v>358</v>
      </c>
      <c r="D25" s="96"/>
      <c r="E25" s="190">
        <f>E26+E27</f>
        <v>353273.93000000005</v>
      </c>
      <c r="F25" s="190">
        <f>F26+F27</f>
        <v>349672.18</v>
      </c>
      <c r="G25" s="58">
        <f t="shared" si="0"/>
        <v>98.98046538560034</v>
      </c>
    </row>
    <row r="26" spans="1:7" ht="29.25" customHeight="1">
      <c r="A26" s="16" t="s">
        <v>260</v>
      </c>
      <c r="B26" s="28"/>
      <c r="C26" s="23"/>
      <c r="D26" s="28">
        <v>121</v>
      </c>
      <c r="E26" s="52">
        <v>271331.77</v>
      </c>
      <c r="F26" s="38">
        <v>268565.47</v>
      </c>
      <c r="G26" s="58">
        <f t="shared" si="0"/>
        <v>98.98047324130158</v>
      </c>
    </row>
    <row r="27" spans="1:7" ht="55.5" customHeight="1">
      <c r="A27" s="207" t="s">
        <v>356</v>
      </c>
      <c r="B27" s="28"/>
      <c r="C27" s="23"/>
      <c r="D27" s="28">
        <v>129</v>
      </c>
      <c r="E27" s="52">
        <v>81942.16</v>
      </c>
      <c r="F27" s="38">
        <v>81106.71</v>
      </c>
      <c r="G27" s="58">
        <f t="shared" si="0"/>
        <v>98.98043937333358</v>
      </c>
    </row>
    <row r="28" spans="1:7" ht="75.75" customHeight="1">
      <c r="A28" s="218" t="s">
        <v>306</v>
      </c>
      <c r="B28" s="28"/>
      <c r="C28" s="23" t="s">
        <v>359</v>
      </c>
      <c r="D28" s="28">
        <v>122</v>
      </c>
      <c r="E28" s="67">
        <v>31964.3</v>
      </c>
      <c r="F28" s="37">
        <v>31964.3</v>
      </c>
      <c r="G28" s="58">
        <f t="shared" si="0"/>
        <v>100</v>
      </c>
    </row>
    <row r="29" spans="1:7" ht="79.5" customHeight="1">
      <c r="A29" s="218" t="s">
        <v>307</v>
      </c>
      <c r="B29" s="28"/>
      <c r="C29" s="23" t="s">
        <v>360</v>
      </c>
      <c r="D29" s="28"/>
      <c r="E29" s="67">
        <f>E30+E31</f>
        <v>1084849.9100000001</v>
      </c>
      <c r="F29" s="37">
        <f>F30+F31</f>
        <v>1024803.8</v>
      </c>
      <c r="G29" s="58">
        <f t="shared" si="0"/>
        <v>94.46503065110637</v>
      </c>
    </row>
    <row r="30" spans="1:7" ht="39.75" customHeight="1">
      <c r="A30" s="16" t="s">
        <v>260</v>
      </c>
      <c r="B30" s="28"/>
      <c r="C30" s="23"/>
      <c r="D30" s="28">
        <v>121</v>
      </c>
      <c r="E30" s="52">
        <v>833218.06</v>
      </c>
      <c r="F30" s="38">
        <v>787269.52</v>
      </c>
      <c r="G30" s="58">
        <f t="shared" si="0"/>
        <v>94.48541237812343</v>
      </c>
    </row>
    <row r="31" spans="1:7" ht="51" customHeight="1">
      <c r="A31" s="207" t="s">
        <v>356</v>
      </c>
      <c r="B31" s="28"/>
      <c r="C31" s="23"/>
      <c r="D31" s="28">
        <v>129</v>
      </c>
      <c r="E31" s="52">
        <v>251631.85</v>
      </c>
      <c r="F31" s="38">
        <v>237534.28</v>
      </c>
      <c r="G31" s="58">
        <f t="shared" si="0"/>
        <v>94.39754148769323</v>
      </c>
    </row>
    <row r="32" spans="1:7" ht="56.25" customHeight="1">
      <c r="A32" s="16" t="s">
        <v>308</v>
      </c>
      <c r="B32" s="28"/>
      <c r="C32" s="23" t="s">
        <v>361</v>
      </c>
      <c r="D32" s="28">
        <v>244</v>
      </c>
      <c r="E32" s="67">
        <v>323165.87</v>
      </c>
      <c r="F32" s="37">
        <v>311758.84</v>
      </c>
      <c r="G32" s="58">
        <f t="shared" si="0"/>
        <v>96.47022440828917</v>
      </c>
    </row>
    <row r="33" spans="1:7" ht="39" customHeight="1">
      <c r="A33" s="218" t="s">
        <v>363</v>
      </c>
      <c r="B33" s="28"/>
      <c r="C33" s="23" t="s">
        <v>365</v>
      </c>
      <c r="D33" s="28">
        <v>244</v>
      </c>
      <c r="E33" s="67">
        <v>71476.54</v>
      </c>
      <c r="F33" s="37">
        <v>71476.54</v>
      </c>
      <c r="G33" s="58">
        <f t="shared" si="0"/>
        <v>100</v>
      </c>
    </row>
    <row r="34" spans="1:7" ht="39.75" customHeight="1">
      <c r="A34" s="218" t="s">
        <v>364</v>
      </c>
      <c r="B34" s="28"/>
      <c r="C34" s="23" t="s">
        <v>366</v>
      </c>
      <c r="D34" s="28">
        <v>244</v>
      </c>
      <c r="E34" s="67">
        <v>75640</v>
      </c>
      <c r="F34" s="37">
        <v>75640</v>
      </c>
      <c r="G34" s="58">
        <f t="shared" si="0"/>
        <v>100</v>
      </c>
    </row>
    <row r="35" spans="1:7" ht="54" customHeight="1">
      <c r="A35" s="16" t="s">
        <v>13</v>
      </c>
      <c r="B35" s="28"/>
      <c r="C35" s="145" t="s">
        <v>362</v>
      </c>
      <c r="D35" s="142"/>
      <c r="E35" s="66">
        <f>E36</f>
        <v>29287</v>
      </c>
      <c r="F35" s="219">
        <f>F36</f>
        <v>29287</v>
      </c>
      <c r="G35" s="156">
        <f t="shared" si="0"/>
        <v>100</v>
      </c>
    </row>
    <row r="36" spans="1:7" ht="15" customHeight="1">
      <c r="A36" s="147" t="s">
        <v>111</v>
      </c>
      <c r="B36" s="148"/>
      <c r="C36" s="148"/>
      <c r="D36" s="148" t="s">
        <v>266</v>
      </c>
      <c r="E36" s="149">
        <v>29287</v>
      </c>
      <c r="F36" s="38">
        <v>29287</v>
      </c>
      <c r="G36" s="58">
        <f t="shared" si="0"/>
        <v>100</v>
      </c>
    </row>
    <row r="37" spans="1:7" ht="15" customHeight="1">
      <c r="A37" s="194" t="s">
        <v>252</v>
      </c>
      <c r="B37" s="148" t="s">
        <v>253</v>
      </c>
      <c r="C37" s="148"/>
      <c r="D37" s="148"/>
      <c r="E37" s="195">
        <f>E38</f>
        <v>20000</v>
      </c>
      <c r="F37" s="37">
        <f>F38</f>
        <v>0</v>
      </c>
      <c r="G37" s="156">
        <f t="shared" si="0"/>
        <v>0</v>
      </c>
    </row>
    <row r="38" spans="1:7" ht="39.75" customHeight="1">
      <c r="A38" s="147" t="s">
        <v>268</v>
      </c>
      <c r="B38" s="148"/>
      <c r="C38" s="148" t="s">
        <v>339</v>
      </c>
      <c r="D38" s="148"/>
      <c r="E38" s="149">
        <f>E39</f>
        <v>20000</v>
      </c>
      <c r="F38" s="38">
        <f>F39</f>
        <v>0</v>
      </c>
      <c r="G38" s="156">
        <f t="shared" si="0"/>
        <v>0</v>
      </c>
    </row>
    <row r="39" spans="1:7" ht="15" customHeight="1">
      <c r="A39" s="147" t="s">
        <v>269</v>
      </c>
      <c r="B39" s="148"/>
      <c r="C39" s="148"/>
      <c r="D39" s="148" t="s">
        <v>254</v>
      </c>
      <c r="E39" s="149">
        <v>20000</v>
      </c>
      <c r="F39" s="38">
        <v>0</v>
      </c>
      <c r="G39" s="156">
        <f t="shared" si="0"/>
        <v>0</v>
      </c>
    </row>
    <row r="40" spans="1:7" ht="15.75" customHeight="1">
      <c r="A40" s="15" t="s">
        <v>62</v>
      </c>
      <c r="B40" s="23" t="s">
        <v>15</v>
      </c>
      <c r="C40" s="23" t="s">
        <v>17</v>
      </c>
      <c r="D40" s="28"/>
      <c r="E40" s="66">
        <f>E41+E43+E47</f>
        <v>13800</v>
      </c>
      <c r="F40" s="66">
        <f>F41+F43+F47</f>
        <v>13800</v>
      </c>
      <c r="G40" s="57">
        <f t="shared" si="0"/>
        <v>100</v>
      </c>
    </row>
    <row r="41" spans="1:7" ht="103.5" customHeight="1">
      <c r="A41" s="218" t="s">
        <v>312</v>
      </c>
      <c r="B41" s="28"/>
      <c r="C41" s="141" t="s">
        <v>367</v>
      </c>
      <c r="D41" s="142"/>
      <c r="E41" s="143">
        <f>E42</f>
        <v>600</v>
      </c>
      <c r="F41" s="143">
        <f>F42</f>
        <v>600</v>
      </c>
      <c r="G41" s="156">
        <v>0</v>
      </c>
    </row>
    <row r="42" spans="1:7" ht="25.5" customHeight="1">
      <c r="A42" s="16" t="s">
        <v>117</v>
      </c>
      <c r="B42" s="28"/>
      <c r="C42" s="23"/>
      <c r="D42" s="28">
        <v>244</v>
      </c>
      <c r="E42" s="52">
        <v>600</v>
      </c>
      <c r="F42" s="38">
        <v>600</v>
      </c>
      <c r="G42" s="58">
        <v>0</v>
      </c>
    </row>
    <row r="43" spans="1:7" ht="41.25" customHeight="1">
      <c r="A43" s="15" t="s">
        <v>132</v>
      </c>
      <c r="B43" s="28"/>
      <c r="C43" s="23" t="s">
        <v>368</v>
      </c>
      <c r="D43" s="28"/>
      <c r="E43" s="52">
        <f>E46+E44+E45</f>
        <v>9200</v>
      </c>
      <c r="F43" s="52">
        <f>F46+F44+F45</f>
        <v>9200</v>
      </c>
      <c r="G43" s="222">
        <f t="shared" si="0"/>
        <v>100</v>
      </c>
    </row>
    <row r="44" spans="1:7" ht="41.25" customHeight="1">
      <c r="A44" s="218" t="s">
        <v>260</v>
      </c>
      <c r="B44" s="28"/>
      <c r="C44" s="23"/>
      <c r="D44" s="28">
        <v>121</v>
      </c>
      <c r="E44" s="52">
        <v>4946</v>
      </c>
      <c r="F44" s="221">
        <v>4946</v>
      </c>
      <c r="G44" s="58">
        <f t="shared" si="0"/>
        <v>100</v>
      </c>
    </row>
    <row r="45" spans="1:7" ht="41.25" customHeight="1">
      <c r="A45" s="207" t="s">
        <v>356</v>
      </c>
      <c r="B45" s="28"/>
      <c r="C45" s="23"/>
      <c r="D45" s="28">
        <v>129</v>
      </c>
      <c r="E45" s="52">
        <v>1494</v>
      </c>
      <c r="F45" s="221">
        <v>1494</v>
      </c>
      <c r="G45" s="58">
        <f t="shared" si="0"/>
        <v>100</v>
      </c>
    </row>
    <row r="46" spans="1:7" ht="40.5" customHeight="1">
      <c r="A46" s="218" t="s">
        <v>263</v>
      </c>
      <c r="B46" s="28"/>
      <c r="C46" s="23"/>
      <c r="D46" s="28">
        <v>244</v>
      </c>
      <c r="E46" s="52">
        <v>2760</v>
      </c>
      <c r="F46" s="38">
        <v>2760</v>
      </c>
      <c r="G46" s="58">
        <f t="shared" si="0"/>
        <v>100</v>
      </c>
    </row>
    <row r="47" spans="1:7" ht="54" customHeight="1">
      <c r="A47" s="241" t="s">
        <v>369</v>
      </c>
      <c r="B47" s="28"/>
      <c r="C47" s="23" t="s">
        <v>370</v>
      </c>
      <c r="D47" s="28"/>
      <c r="E47" s="52">
        <f>E48</f>
        <v>4000</v>
      </c>
      <c r="F47" s="38">
        <f>F48</f>
        <v>4000</v>
      </c>
      <c r="G47" s="58">
        <f t="shared" si="0"/>
        <v>100</v>
      </c>
    </row>
    <row r="48" spans="1:7" ht="40.5" customHeight="1">
      <c r="A48" s="218" t="s">
        <v>263</v>
      </c>
      <c r="B48" s="28"/>
      <c r="C48" s="23"/>
      <c r="D48" s="28">
        <v>244</v>
      </c>
      <c r="E48" s="52">
        <v>4000</v>
      </c>
      <c r="F48" s="38">
        <v>4000</v>
      </c>
      <c r="G48" s="58">
        <f t="shared" si="0"/>
        <v>100</v>
      </c>
    </row>
    <row r="49" spans="1:7" ht="15" customHeight="1">
      <c r="A49" s="44" t="s">
        <v>63</v>
      </c>
      <c r="B49" s="43" t="s">
        <v>54</v>
      </c>
      <c r="C49" s="43"/>
      <c r="D49" s="45"/>
      <c r="E49" s="65">
        <f>E50</f>
        <v>304851</v>
      </c>
      <c r="F49" s="65">
        <f>F50</f>
        <v>304851</v>
      </c>
      <c r="G49" s="57">
        <f t="shared" si="0"/>
        <v>100</v>
      </c>
    </row>
    <row r="50" spans="1:7" ht="25.5" customHeight="1">
      <c r="A50" s="15" t="s">
        <v>64</v>
      </c>
      <c r="B50" s="23" t="s">
        <v>112</v>
      </c>
      <c r="C50" s="23" t="s">
        <v>17</v>
      </c>
      <c r="D50" s="28"/>
      <c r="E50" s="67">
        <f>E51</f>
        <v>304851</v>
      </c>
      <c r="F50" s="67">
        <f>F51</f>
        <v>304851</v>
      </c>
      <c r="G50" s="57">
        <f t="shared" si="0"/>
        <v>100</v>
      </c>
    </row>
    <row r="51" spans="1:7" ht="37.5" customHeight="1">
      <c r="A51" s="242" t="s">
        <v>65</v>
      </c>
      <c r="B51" s="142"/>
      <c r="C51" s="141" t="s">
        <v>255</v>
      </c>
      <c r="D51" s="142"/>
      <c r="E51" s="143">
        <f>E52+E54+E53</f>
        <v>304851</v>
      </c>
      <c r="F51" s="143">
        <f>F52+F54+F53</f>
        <v>304851</v>
      </c>
      <c r="G51" s="156">
        <f t="shared" si="0"/>
        <v>100</v>
      </c>
    </row>
    <row r="52" spans="1:7" ht="38.25" customHeight="1">
      <c r="A52" s="218" t="s">
        <v>260</v>
      </c>
      <c r="B52" s="28"/>
      <c r="C52" s="23"/>
      <c r="D52" s="28">
        <v>121</v>
      </c>
      <c r="E52" s="52">
        <v>199770.35</v>
      </c>
      <c r="F52" s="52">
        <v>199770.35</v>
      </c>
      <c r="G52" s="156">
        <f t="shared" si="0"/>
        <v>100</v>
      </c>
    </row>
    <row r="53" spans="1:7" ht="51" customHeight="1">
      <c r="A53" s="207" t="s">
        <v>356</v>
      </c>
      <c r="B53" s="28"/>
      <c r="C53" s="23"/>
      <c r="D53" s="28">
        <v>129</v>
      </c>
      <c r="E53" s="52">
        <v>60330.65</v>
      </c>
      <c r="F53" s="52">
        <v>60330.65</v>
      </c>
      <c r="G53" s="156">
        <f t="shared" si="0"/>
        <v>100</v>
      </c>
    </row>
    <row r="54" spans="1:7" ht="41.25" customHeight="1">
      <c r="A54" s="16" t="s">
        <v>263</v>
      </c>
      <c r="B54" s="28"/>
      <c r="C54" s="23"/>
      <c r="D54" s="28">
        <v>244</v>
      </c>
      <c r="E54" s="52">
        <v>44750</v>
      </c>
      <c r="F54" s="52">
        <v>44750</v>
      </c>
      <c r="G54" s="156">
        <f t="shared" si="0"/>
        <v>100</v>
      </c>
    </row>
    <row r="55" spans="1:7" ht="27" customHeight="1">
      <c r="A55" s="92" t="s">
        <v>113</v>
      </c>
      <c r="B55" s="93" t="s">
        <v>126</v>
      </c>
      <c r="C55" s="23"/>
      <c r="D55" s="28"/>
      <c r="E55" s="66">
        <f>E56</f>
        <v>124252.05</v>
      </c>
      <c r="F55" s="66">
        <f>F56</f>
        <v>91301.8</v>
      </c>
      <c r="G55" s="94">
        <f t="shared" si="0"/>
        <v>73.48112163944177</v>
      </c>
    </row>
    <row r="56" spans="1:7" ht="16.5" customHeight="1">
      <c r="A56" s="140" t="s">
        <v>205</v>
      </c>
      <c r="B56" s="151" t="s">
        <v>7</v>
      </c>
      <c r="C56" s="141"/>
      <c r="D56" s="28"/>
      <c r="E56" s="52">
        <f>E61+E57+E59</f>
        <v>124252.05</v>
      </c>
      <c r="F56" s="52">
        <f>F61+F57+F59</f>
        <v>91301.8</v>
      </c>
      <c r="G56" s="58">
        <f t="shared" si="0"/>
        <v>73.48112163944177</v>
      </c>
    </row>
    <row r="57" spans="1:7" ht="90" customHeight="1">
      <c r="A57" s="241" t="s">
        <v>372</v>
      </c>
      <c r="B57" s="151"/>
      <c r="C57" s="141" t="s">
        <v>371</v>
      </c>
      <c r="D57" s="28"/>
      <c r="E57" s="67">
        <f>E58</f>
        <v>60975.9</v>
      </c>
      <c r="F57" s="67">
        <f>F58</f>
        <v>28025.65</v>
      </c>
      <c r="G57" s="57">
        <f t="shared" si="0"/>
        <v>45.96184722160723</v>
      </c>
    </row>
    <row r="58" spans="1:7" ht="38.25" customHeight="1">
      <c r="A58" s="16" t="s">
        <v>263</v>
      </c>
      <c r="B58" s="151"/>
      <c r="C58" s="141"/>
      <c r="D58" s="28">
        <v>244</v>
      </c>
      <c r="E58" s="52">
        <v>60975.9</v>
      </c>
      <c r="F58" s="52">
        <v>28025.65</v>
      </c>
      <c r="G58" s="58">
        <f t="shared" si="0"/>
        <v>45.96184722160723</v>
      </c>
    </row>
    <row r="59" spans="1:7" ht="101.25" customHeight="1">
      <c r="A59" s="218" t="s">
        <v>373</v>
      </c>
      <c r="B59" s="151"/>
      <c r="C59" s="141" t="s">
        <v>375</v>
      </c>
      <c r="D59" s="28"/>
      <c r="E59" s="67">
        <f>E60</f>
        <v>60263</v>
      </c>
      <c r="F59" s="67">
        <f>F60</f>
        <v>60263</v>
      </c>
      <c r="G59" s="58">
        <f t="shared" si="0"/>
        <v>100</v>
      </c>
    </row>
    <row r="60" spans="1:7" ht="39.75" customHeight="1">
      <c r="A60" s="218" t="s">
        <v>263</v>
      </c>
      <c r="B60" s="151"/>
      <c r="C60" s="141"/>
      <c r="D60" s="28">
        <v>244</v>
      </c>
      <c r="E60" s="52">
        <v>60263</v>
      </c>
      <c r="F60" s="52">
        <v>60263</v>
      </c>
      <c r="G60" s="58">
        <f t="shared" si="0"/>
        <v>100</v>
      </c>
    </row>
    <row r="61" spans="1:7" ht="100.5" customHeight="1">
      <c r="A61" s="218" t="s">
        <v>374</v>
      </c>
      <c r="B61" s="151"/>
      <c r="C61" s="141" t="s">
        <v>376</v>
      </c>
      <c r="D61" s="28"/>
      <c r="E61" s="67">
        <f>E62</f>
        <v>3013.15</v>
      </c>
      <c r="F61" s="67">
        <f>F62</f>
        <v>3013.15</v>
      </c>
      <c r="G61" s="58">
        <f t="shared" si="0"/>
        <v>100</v>
      </c>
    </row>
    <row r="62" spans="1:7" ht="26.25" customHeight="1">
      <c r="A62" s="16" t="s">
        <v>263</v>
      </c>
      <c r="B62" s="141"/>
      <c r="C62" s="141"/>
      <c r="D62" s="28">
        <v>244</v>
      </c>
      <c r="E62" s="52">
        <v>3013.15</v>
      </c>
      <c r="F62" s="52">
        <v>3013.15</v>
      </c>
      <c r="G62" s="58">
        <f t="shared" si="0"/>
        <v>100</v>
      </c>
    </row>
    <row r="63" spans="1:7" ht="14.25" customHeight="1">
      <c r="A63" s="44" t="s">
        <v>216</v>
      </c>
      <c r="B63" s="93" t="s">
        <v>217</v>
      </c>
      <c r="C63" s="141"/>
      <c r="D63" s="28"/>
      <c r="E63" s="52">
        <f>E64</f>
        <v>672607.87</v>
      </c>
      <c r="F63" s="52">
        <f>F64</f>
        <v>631746.1599999999</v>
      </c>
      <c r="G63" s="58">
        <f t="shared" si="0"/>
        <v>93.9248837513602</v>
      </c>
    </row>
    <row r="64" spans="1:7" ht="16.5" customHeight="1">
      <c r="A64" s="92" t="s">
        <v>214</v>
      </c>
      <c r="B64" s="151" t="s">
        <v>215</v>
      </c>
      <c r="C64" s="141"/>
      <c r="D64" s="28"/>
      <c r="E64" s="52">
        <f>E65+E67+E69</f>
        <v>672607.87</v>
      </c>
      <c r="F64" s="52">
        <f>F65+F67+F69</f>
        <v>631746.1599999999</v>
      </c>
      <c r="G64" s="58">
        <f t="shared" si="0"/>
        <v>93.9248837513602</v>
      </c>
    </row>
    <row r="65" spans="1:7" ht="39" customHeight="1">
      <c r="A65" s="16" t="s">
        <v>218</v>
      </c>
      <c r="B65" s="141"/>
      <c r="C65" s="141" t="s">
        <v>377</v>
      </c>
      <c r="D65" s="28"/>
      <c r="E65" s="67">
        <f>E66</f>
        <v>350000</v>
      </c>
      <c r="F65" s="67">
        <f>F66</f>
        <v>350000</v>
      </c>
      <c r="G65" s="58">
        <f t="shared" si="0"/>
        <v>100</v>
      </c>
    </row>
    <row r="66" spans="1:7" ht="23.25" customHeight="1">
      <c r="A66" s="16" t="s">
        <v>9</v>
      </c>
      <c r="B66" s="141"/>
      <c r="C66" s="141"/>
      <c r="D66" s="28">
        <v>244</v>
      </c>
      <c r="E66" s="52">
        <v>350000</v>
      </c>
      <c r="F66" s="52">
        <v>350000</v>
      </c>
      <c r="G66" s="58">
        <f t="shared" si="0"/>
        <v>100</v>
      </c>
    </row>
    <row r="67" spans="1:7" ht="75.75" customHeight="1">
      <c r="A67" s="16" t="s">
        <v>274</v>
      </c>
      <c r="B67" s="141"/>
      <c r="C67" s="141" t="s">
        <v>378</v>
      </c>
      <c r="D67" s="28"/>
      <c r="E67" s="67">
        <f>E68</f>
        <v>319107.87</v>
      </c>
      <c r="F67" s="67">
        <f>F68</f>
        <v>278246.16</v>
      </c>
      <c r="G67" s="58">
        <f t="shared" si="0"/>
        <v>87.19501653155717</v>
      </c>
    </row>
    <row r="68" spans="1:7" ht="25.5" customHeight="1">
      <c r="A68" s="218" t="s">
        <v>9</v>
      </c>
      <c r="B68" s="141"/>
      <c r="C68" s="141"/>
      <c r="D68" s="28">
        <v>244</v>
      </c>
      <c r="E68" s="52">
        <v>319107.87</v>
      </c>
      <c r="F68" s="52">
        <v>278246.16</v>
      </c>
      <c r="G68" s="58">
        <f t="shared" si="0"/>
        <v>87.19501653155717</v>
      </c>
    </row>
    <row r="69" spans="1:7" ht="39.75" customHeight="1">
      <c r="A69" s="16" t="s">
        <v>275</v>
      </c>
      <c r="B69" s="141"/>
      <c r="C69" s="141" t="s">
        <v>379</v>
      </c>
      <c r="D69" s="28"/>
      <c r="E69" s="67">
        <f>E70</f>
        <v>3500</v>
      </c>
      <c r="F69" s="67">
        <f>F70</f>
        <v>3500</v>
      </c>
      <c r="G69" s="58">
        <f t="shared" si="0"/>
        <v>100</v>
      </c>
    </row>
    <row r="70" spans="1:7" ht="23.25" customHeight="1">
      <c r="A70" s="218" t="s">
        <v>9</v>
      </c>
      <c r="B70" s="141"/>
      <c r="C70" s="141"/>
      <c r="D70" s="28">
        <v>244</v>
      </c>
      <c r="E70" s="52">
        <v>3500</v>
      </c>
      <c r="F70" s="52">
        <v>3500</v>
      </c>
      <c r="G70" s="58">
        <f t="shared" si="0"/>
        <v>100</v>
      </c>
    </row>
    <row r="71" spans="1:7" ht="12.75" customHeight="1">
      <c r="A71" s="46" t="s">
        <v>27</v>
      </c>
      <c r="B71" s="47" t="s">
        <v>119</v>
      </c>
      <c r="C71" s="48"/>
      <c r="D71" s="48"/>
      <c r="E71" s="68">
        <f>E72+E84+E87</f>
        <v>33210079.430000003</v>
      </c>
      <c r="F71" s="68">
        <f>F72+F84+F87</f>
        <v>29802907.570000004</v>
      </c>
      <c r="G71" s="161">
        <f t="shared" si="0"/>
        <v>89.74054889816927</v>
      </c>
    </row>
    <row r="72" spans="1:7" ht="15" customHeight="1">
      <c r="A72" s="17" t="s">
        <v>103</v>
      </c>
      <c r="B72" s="29" t="s">
        <v>104</v>
      </c>
      <c r="C72" s="24"/>
      <c r="D72" s="24"/>
      <c r="E72" s="37">
        <f>E73+E76+E78+E80+E82</f>
        <v>31585381.120000005</v>
      </c>
      <c r="F72" s="37">
        <f>F73+F76+F78+F80+F82</f>
        <v>28196280.910000004</v>
      </c>
      <c r="G72" s="57">
        <f t="shared" si="0"/>
        <v>89.2700354093432</v>
      </c>
    </row>
    <row r="73" spans="1:7" ht="63.75" customHeight="1">
      <c r="A73" s="243" t="s">
        <v>276</v>
      </c>
      <c r="B73" s="29"/>
      <c r="C73" s="157" t="s">
        <v>381</v>
      </c>
      <c r="D73" s="157"/>
      <c r="E73" s="155">
        <f>E74+E75</f>
        <v>722458.31</v>
      </c>
      <c r="F73" s="155">
        <f>F74+F75</f>
        <v>713070</v>
      </c>
      <c r="G73" s="156">
        <f t="shared" si="0"/>
        <v>98.70050494678371</v>
      </c>
    </row>
    <row r="74" spans="1:7" ht="39.75" customHeight="1">
      <c r="A74" s="218" t="s">
        <v>380</v>
      </c>
      <c r="B74" s="29"/>
      <c r="C74" s="29"/>
      <c r="D74" s="30">
        <v>243</v>
      </c>
      <c r="E74" s="38">
        <v>454307.31</v>
      </c>
      <c r="F74" s="38">
        <v>444919</v>
      </c>
      <c r="G74" s="58">
        <f t="shared" si="0"/>
        <v>97.93348911775159</v>
      </c>
    </row>
    <row r="75" spans="1:7" ht="39" customHeight="1">
      <c r="A75" s="218" t="s">
        <v>263</v>
      </c>
      <c r="B75" s="29"/>
      <c r="C75" s="29"/>
      <c r="D75" s="30">
        <v>244</v>
      </c>
      <c r="E75" s="38">
        <v>268151</v>
      </c>
      <c r="F75" s="38">
        <v>268151</v>
      </c>
      <c r="G75" s="58">
        <f t="shared" si="0"/>
        <v>100</v>
      </c>
    </row>
    <row r="76" spans="1:7" ht="38.25" customHeight="1">
      <c r="A76" s="218" t="s">
        <v>364</v>
      </c>
      <c r="B76" s="29"/>
      <c r="C76" s="29" t="s">
        <v>382</v>
      </c>
      <c r="D76" s="30"/>
      <c r="E76" s="38">
        <f>E77</f>
        <v>6708</v>
      </c>
      <c r="F76" s="38">
        <f>F77</f>
        <v>4160</v>
      </c>
      <c r="G76" s="58">
        <f t="shared" si="0"/>
        <v>62.01550387596899</v>
      </c>
    </row>
    <row r="77" spans="1:7" ht="26.25" customHeight="1">
      <c r="A77" s="218" t="s">
        <v>9</v>
      </c>
      <c r="B77" s="29"/>
      <c r="C77" s="29"/>
      <c r="D77" s="30">
        <v>244</v>
      </c>
      <c r="E77" s="38">
        <v>6708</v>
      </c>
      <c r="F77" s="38">
        <v>4160</v>
      </c>
      <c r="G77" s="58">
        <f t="shared" si="0"/>
        <v>62.01550387596899</v>
      </c>
    </row>
    <row r="78" spans="1:7" ht="101.25" customHeight="1">
      <c r="A78" s="218" t="s">
        <v>384</v>
      </c>
      <c r="B78" s="29"/>
      <c r="C78" s="29" t="s">
        <v>383</v>
      </c>
      <c r="D78" s="30"/>
      <c r="E78" s="38">
        <f>E79</f>
        <v>15620918.46</v>
      </c>
      <c r="F78" s="38">
        <f>F79</f>
        <v>13896690.43</v>
      </c>
      <c r="G78" s="58">
        <f t="shared" si="0"/>
        <v>88.96205729250057</v>
      </c>
    </row>
    <row r="79" spans="1:7" ht="26.25" customHeight="1">
      <c r="A79" s="218" t="s">
        <v>9</v>
      </c>
      <c r="B79" s="29"/>
      <c r="C79" s="29"/>
      <c r="D79" s="30">
        <v>412</v>
      </c>
      <c r="E79" s="38">
        <v>15620918.46</v>
      </c>
      <c r="F79" s="38">
        <v>13896690.43</v>
      </c>
      <c r="G79" s="58">
        <f t="shared" si="0"/>
        <v>88.96205729250057</v>
      </c>
    </row>
    <row r="80" spans="1:7" ht="88.5" customHeight="1">
      <c r="A80" s="218" t="s">
        <v>385</v>
      </c>
      <c r="B80" s="29"/>
      <c r="C80" s="29" t="s">
        <v>386</v>
      </c>
      <c r="D80" s="30"/>
      <c r="E80" s="38">
        <f>E81</f>
        <v>14975036.75</v>
      </c>
      <c r="F80" s="38">
        <f>F81</f>
        <v>13322100.88</v>
      </c>
      <c r="G80" s="58">
        <f t="shared" si="0"/>
        <v>88.96205800630173</v>
      </c>
    </row>
    <row r="81" spans="1:7" ht="26.25" customHeight="1">
      <c r="A81" s="218" t="s">
        <v>9</v>
      </c>
      <c r="B81" s="29"/>
      <c r="C81" s="29"/>
      <c r="D81" s="30">
        <v>412</v>
      </c>
      <c r="E81" s="38">
        <v>14975036.75</v>
      </c>
      <c r="F81" s="38">
        <v>13322100.88</v>
      </c>
      <c r="G81" s="58">
        <f t="shared" si="0"/>
        <v>88.96205800630173</v>
      </c>
    </row>
    <row r="82" spans="1:7" ht="88.5" customHeight="1">
      <c r="A82" s="218" t="s">
        <v>387</v>
      </c>
      <c r="B82" s="29"/>
      <c r="C82" s="29" t="s">
        <v>388</v>
      </c>
      <c r="D82" s="30"/>
      <c r="E82" s="38">
        <f>E83</f>
        <v>260259.6</v>
      </c>
      <c r="F82" s="38">
        <f>F83</f>
        <v>260259.6</v>
      </c>
      <c r="G82" s="58">
        <f t="shared" si="0"/>
        <v>100</v>
      </c>
    </row>
    <row r="83" spans="1:7" ht="26.25" customHeight="1">
      <c r="A83" s="218" t="s">
        <v>9</v>
      </c>
      <c r="B83" s="29"/>
      <c r="C83" s="29"/>
      <c r="D83" s="30">
        <v>244</v>
      </c>
      <c r="E83" s="38">
        <v>260259.6</v>
      </c>
      <c r="F83" s="38">
        <v>260259.6</v>
      </c>
      <c r="G83" s="58">
        <f t="shared" si="0"/>
        <v>100</v>
      </c>
    </row>
    <row r="84" spans="1:7" ht="12.75" customHeight="1">
      <c r="A84" s="17" t="s">
        <v>66</v>
      </c>
      <c r="B84" s="29" t="s">
        <v>67</v>
      </c>
      <c r="C84" s="24"/>
      <c r="D84" s="24"/>
      <c r="E84" s="37">
        <f>E85</f>
        <v>20280.5</v>
      </c>
      <c r="F84" s="37">
        <f>F85</f>
        <v>16224.4</v>
      </c>
      <c r="G84" s="57">
        <f aca="true" t="shared" si="1" ref="G84:G95">F84/E84*100</f>
        <v>80</v>
      </c>
    </row>
    <row r="85" spans="1:7" ht="36.75" customHeight="1">
      <c r="A85" s="140" t="s">
        <v>12</v>
      </c>
      <c r="B85" s="145"/>
      <c r="C85" s="196" t="s">
        <v>389</v>
      </c>
      <c r="D85" s="152"/>
      <c r="E85" s="146">
        <f>E86</f>
        <v>20280.5</v>
      </c>
      <c r="F85" s="155">
        <f>F86</f>
        <v>16224.4</v>
      </c>
      <c r="G85" s="156">
        <f t="shared" si="1"/>
        <v>80</v>
      </c>
    </row>
    <row r="86" spans="1:7" ht="28.5" customHeight="1">
      <c r="A86" s="16" t="s">
        <v>9</v>
      </c>
      <c r="B86" s="145"/>
      <c r="C86" s="145"/>
      <c r="D86" s="148" t="s">
        <v>251</v>
      </c>
      <c r="E86" s="149">
        <v>20280.5</v>
      </c>
      <c r="F86" s="38">
        <v>16224.4</v>
      </c>
      <c r="G86" s="58">
        <f t="shared" si="1"/>
        <v>80</v>
      </c>
    </row>
    <row r="87" spans="1:7" ht="15" customHeight="1">
      <c r="A87" s="17" t="s">
        <v>114</v>
      </c>
      <c r="B87" s="29" t="s">
        <v>115</v>
      </c>
      <c r="C87" s="29"/>
      <c r="D87" s="30"/>
      <c r="E87" s="37">
        <f>E88+E90+E92+E94</f>
        <v>1604417.81</v>
      </c>
      <c r="F87" s="37">
        <f>F88+F90+F92+F94</f>
        <v>1590402.26</v>
      </c>
      <c r="G87" s="57">
        <f t="shared" si="1"/>
        <v>99.12644013843251</v>
      </c>
    </row>
    <row r="88" spans="1:7" ht="14.25" customHeight="1">
      <c r="A88" s="153" t="s">
        <v>120</v>
      </c>
      <c r="B88" s="145"/>
      <c r="C88" s="145" t="s">
        <v>390</v>
      </c>
      <c r="D88" s="145"/>
      <c r="E88" s="146">
        <f>E89</f>
        <v>474999.11</v>
      </c>
      <c r="F88" s="155">
        <f>F89</f>
        <v>461183.25</v>
      </c>
      <c r="G88" s="156">
        <f t="shared" si="1"/>
        <v>97.0913924449248</v>
      </c>
    </row>
    <row r="89" spans="1:7" ht="24" customHeight="1">
      <c r="A89" s="16" t="s">
        <v>9</v>
      </c>
      <c r="B89" s="148"/>
      <c r="C89" s="148"/>
      <c r="D89" s="150">
        <v>244</v>
      </c>
      <c r="E89" s="149">
        <v>474999.11</v>
      </c>
      <c r="F89" s="38">
        <v>461183.25</v>
      </c>
      <c r="G89" s="58">
        <f t="shared" si="1"/>
        <v>97.0913924449248</v>
      </c>
    </row>
    <row r="90" spans="1:9" ht="27" customHeight="1">
      <c r="A90" s="153" t="s">
        <v>207</v>
      </c>
      <c r="B90" s="145"/>
      <c r="C90" s="145" t="s">
        <v>391</v>
      </c>
      <c r="D90" s="145"/>
      <c r="E90" s="146">
        <f>E91</f>
        <v>196311.39</v>
      </c>
      <c r="F90" s="155">
        <f>F91</f>
        <v>196304.42</v>
      </c>
      <c r="G90" s="156">
        <f t="shared" si="1"/>
        <v>99.99644951828827</v>
      </c>
      <c r="I90" s="95"/>
    </row>
    <row r="91" spans="1:7" ht="25.5" customHeight="1">
      <c r="A91" s="16" t="s">
        <v>9</v>
      </c>
      <c r="B91" s="148"/>
      <c r="C91" s="148"/>
      <c r="D91" s="150">
        <v>244</v>
      </c>
      <c r="E91" s="149">
        <v>196311.39</v>
      </c>
      <c r="F91" s="38">
        <v>196304.42</v>
      </c>
      <c r="G91" s="58">
        <f t="shared" si="1"/>
        <v>99.99644951828827</v>
      </c>
    </row>
    <row r="92" spans="1:9" ht="30.75" customHeight="1">
      <c r="A92" s="140" t="s">
        <v>277</v>
      </c>
      <c r="B92" s="148"/>
      <c r="C92" s="145" t="s">
        <v>392</v>
      </c>
      <c r="D92" s="152"/>
      <c r="E92" s="146">
        <f>E93</f>
        <v>8975.99</v>
      </c>
      <c r="F92" s="155">
        <f>F93</f>
        <v>8975.99</v>
      </c>
      <c r="G92" s="58">
        <f t="shared" si="1"/>
        <v>100</v>
      </c>
      <c r="I92" s="95"/>
    </row>
    <row r="93" spans="1:7" ht="27.75" customHeight="1">
      <c r="A93" s="16" t="s">
        <v>9</v>
      </c>
      <c r="B93" s="148"/>
      <c r="C93" s="148"/>
      <c r="D93" s="266" t="s">
        <v>353</v>
      </c>
      <c r="E93" s="149">
        <v>8975.99</v>
      </c>
      <c r="F93" s="38">
        <v>8975.99</v>
      </c>
      <c r="G93" s="58">
        <f t="shared" si="1"/>
        <v>100</v>
      </c>
    </row>
    <row r="94" spans="1:7" ht="49.5" customHeight="1">
      <c r="A94" s="218" t="s">
        <v>394</v>
      </c>
      <c r="B94" s="148"/>
      <c r="C94" s="148" t="s">
        <v>393</v>
      </c>
      <c r="D94" s="266"/>
      <c r="E94" s="149">
        <f>E95</f>
        <v>924131.32</v>
      </c>
      <c r="F94" s="38">
        <f>F95</f>
        <v>923938.6</v>
      </c>
      <c r="G94" s="58">
        <f t="shared" si="1"/>
        <v>99.97914582096406</v>
      </c>
    </row>
    <row r="95" spans="1:7" ht="27.75" customHeight="1">
      <c r="A95" s="16" t="s">
        <v>9</v>
      </c>
      <c r="B95" s="148"/>
      <c r="C95" s="148"/>
      <c r="D95" s="266">
        <v>244</v>
      </c>
      <c r="E95" s="149">
        <v>924131.32</v>
      </c>
      <c r="F95" s="38">
        <v>923938.6</v>
      </c>
      <c r="G95" s="58">
        <f t="shared" si="1"/>
        <v>99.97914582096406</v>
      </c>
    </row>
    <row r="96" spans="1:7" ht="21" customHeight="1">
      <c r="A96" s="46" t="s">
        <v>33</v>
      </c>
      <c r="B96" s="47" t="s">
        <v>121</v>
      </c>
      <c r="C96" s="49"/>
      <c r="D96" s="49"/>
      <c r="E96" s="68">
        <f>E97</f>
        <v>4344374.140000001</v>
      </c>
      <c r="F96" s="68">
        <f>F97</f>
        <v>4344373.66</v>
      </c>
      <c r="G96" s="57">
        <f aca="true" t="shared" si="2" ref="G96:G111">F96/E96*100</f>
        <v>99.99998895122783</v>
      </c>
    </row>
    <row r="97" spans="1:7" ht="12.75" customHeight="1">
      <c r="A97" s="17" t="s">
        <v>34</v>
      </c>
      <c r="B97" s="29" t="s">
        <v>68</v>
      </c>
      <c r="C97" s="29" t="s">
        <v>17</v>
      </c>
      <c r="D97" s="29"/>
      <c r="E97" s="37">
        <f>E98+E102+E100+E104+E106</f>
        <v>4344374.140000001</v>
      </c>
      <c r="F97" s="37">
        <f>F98+F102+F100+F104+F106</f>
        <v>4344373.66</v>
      </c>
      <c r="G97" s="57">
        <f t="shared" si="2"/>
        <v>99.99998895122783</v>
      </c>
    </row>
    <row r="98" spans="1:7" ht="39" customHeight="1">
      <c r="A98" s="153" t="s">
        <v>11</v>
      </c>
      <c r="B98" s="145"/>
      <c r="C98" s="145" t="s">
        <v>395</v>
      </c>
      <c r="D98" s="145" t="s">
        <v>17</v>
      </c>
      <c r="E98" s="146">
        <f>E99</f>
        <v>3133016.49</v>
      </c>
      <c r="F98" s="146">
        <f>F99</f>
        <v>3133016.49</v>
      </c>
      <c r="G98" s="156">
        <f t="shared" si="2"/>
        <v>100</v>
      </c>
    </row>
    <row r="99" spans="1:7" ht="44.25" customHeight="1">
      <c r="A99" s="147" t="s">
        <v>219</v>
      </c>
      <c r="B99" s="148"/>
      <c r="C99" s="148" t="s">
        <v>17</v>
      </c>
      <c r="D99" s="148" t="s">
        <v>270</v>
      </c>
      <c r="E99" s="149">
        <v>3133016.49</v>
      </c>
      <c r="F99" s="38">
        <v>3133016.49</v>
      </c>
      <c r="G99" s="58">
        <f t="shared" si="2"/>
        <v>100</v>
      </c>
    </row>
    <row r="100" spans="1:7" ht="33.75" customHeight="1">
      <c r="A100" s="147" t="s">
        <v>272</v>
      </c>
      <c r="B100" s="148"/>
      <c r="C100" s="148" t="s">
        <v>396</v>
      </c>
      <c r="D100" s="148"/>
      <c r="E100" s="154">
        <f>E101</f>
        <v>8686.48</v>
      </c>
      <c r="F100" s="38">
        <f>F101</f>
        <v>8686</v>
      </c>
      <c r="G100" s="58">
        <f t="shared" si="2"/>
        <v>99.99447417135595</v>
      </c>
    </row>
    <row r="101" spans="1:7" ht="26.25" customHeight="1">
      <c r="A101" s="147" t="s">
        <v>10</v>
      </c>
      <c r="B101" s="148"/>
      <c r="C101" s="148"/>
      <c r="D101" s="148" t="s">
        <v>273</v>
      </c>
      <c r="E101" s="154">
        <v>8686.48</v>
      </c>
      <c r="F101" s="38">
        <v>8686</v>
      </c>
      <c r="G101" s="58">
        <f t="shared" si="2"/>
        <v>99.99447417135595</v>
      </c>
    </row>
    <row r="102" spans="1:7" ht="64.5" customHeight="1">
      <c r="A102" s="147" t="s">
        <v>271</v>
      </c>
      <c r="B102" s="148"/>
      <c r="C102" s="145" t="s">
        <v>397</v>
      </c>
      <c r="D102" s="145"/>
      <c r="E102" s="158">
        <f>E103</f>
        <v>322823.61</v>
      </c>
      <c r="F102" s="155">
        <f>F103</f>
        <v>322823.61</v>
      </c>
      <c r="G102" s="58">
        <f t="shared" si="2"/>
        <v>100</v>
      </c>
    </row>
    <row r="103" spans="1:7" ht="28.5" customHeight="1">
      <c r="A103" s="147" t="s">
        <v>10</v>
      </c>
      <c r="B103" s="148"/>
      <c r="C103" s="148"/>
      <c r="D103" s="148" t="s">
        <v>270</v>
      </c>
      <c r="E103" s="154">
        <v>322823.61</v>
      </c>
      <c r="F103" s="38">
        <v>322823.61</v>
      </c>
      <c r="G103" s="58">
        <f t="shared" si="2"/>
        <v>100</v>
      </c>
    </row>
    <row r="104" spans="1:7" ht="42" customHeight="1">
      <c r="A104" s="147" t="s">
        <v>310</v>
      </c>
      <c r="B104" s="148"/>
      <c r="C104" s="148" t="s">
        <v>398</v>
      </c>
      <c r="D104" s="148"/>
      <c r="E104" s="154">
        <f>E105</f>
        <v>170313.52</v>
      </c>
      <c r="F104" s="38">
        <f>F105</f>
        <v>170313.52</v>
      </c>
      <c r="G104" s="58">
        <f t="shared" si="2"/>
        <v>100</v>
      </c>
    </row>
    <row r="105" spans="1:7" ht="28.5" customHeight="1">
      <c r="A105" s="147" t="s">
        <v>272</v>
      </c>
      <c r="B105" s="148"/>
      <c r="C105" s="148"/>
      <c r="D105" s="148" t="s">
        <v>273</v>
      </c>
      <c r="E105" s="154">
        <v>170313.52</v>
      </c>
      <c r="F105" s="38">
        <v>170313.52</v>
      </c>
      <c r="G105" s="58">
        <f t="shared" si="2"/>
        <v>100</v>
      </c>
    </row>
    <row r="106" spans="1:7" ht="51.75" customHeight="1">
      <c r="A106" s="223" t="s">
        <v>308</v>
      </c>
      <c r="B106" s="148"/>
      <c r="C106" s="148" t="s">
        <v>399</v>
      </c>
      <c r="D106" s="148"/>
      <c r="E106" s="154">
        <f>E107</f>
        <v>709534.04</v>
      </c>
      <c r="F106" s="38">
        <f>F107</f>
        <v>709534.04</v>
      </c>
      <c r="G106" s="58">
        <f t="shared" si="2"/>
        <v>100</v>
      </c>
    </row>
    <row r="107" spans="1:7" ht="69" customHeight="1">
      <c r="A107" s="223" t="s">
        <v>311</v>
      </c>
      <c r="B107" s="148"/>
      <c r="C107" s="148"/>
      <c r="D107" s="148" t="s">
        <v>270</v>
      </c>
      <c r="E107" s="154">
        <v>709534.04</v>
      </c>
      <c r="F107" s="38">
        <v>709534.04</v>
      </c>
      <c r="G107" s="58">
        <f t="shared" si="2"/>
        <v>100</v>
      </c>
    </row>
    <row r="108" spans="1:7" ht="15" customHeight="1">
      <c r="A108" s="50" t="s">
        <v>278</v>
      </c>
      <c r="B108" s="148" t="s">
        <v>279</v>
      </c>
      <c r="C108" s="148"/>
      <c r="D108" s="148"/>
      <c r="E108" s="197">
        <f>E109</f>
        <v>27005.43</v>
      </c>
      <c r="F108" s="37">
        <f>F109</f>
        <v>27005.43</v>
      </c>
      <c r="G108" s="58">
        <f t="shared" si="2"/>
        <v>100</v>
      </c>
    </row>
    <row r="109" spans="1:7" ht="19.5" customHeight="1">
      <c r="A109" s="31" t="s">
        <v>256</v>
      </c>
      <c r="B109" s="148" t="s">
        <v>280</v>
      </c>
      <c r="C109" s="148"/>
      <c r="D109" s="148"/>
      <c r="E109" s="154">
        <f>E110+E111</f>
        <v>27005.43</v>
      </c>
      <c r="F109" s="38">
        <f>F110+F111</f>
        <v>27005.43</v>
      </c>
      <c r="G109" s="58">
        <f t="shared" si="2"/>
        <v>100</v>
      </c>
    </row>
    <row r="110" spans="1:7" ht="66" customHeight="1">
      <c r="A110" s="140" t="s">
        <v>282</v>
      </c>
      <c r="B110" s="148"/>
      <c r="C110" s="148" t="s">
        <v>400</v>
      </c>
      <c r="D110" s="148" t="s">
        <v>251</v>
      </c>
      <c r="E110" s="154">
        <v>3005.43</v>
      </c>
      <c r="F110" s="38">
        <v>3005.43</v>
      </c>
      <c r="G110" s="58">
        <f t="shared" si="2"/>
        <v>100</v>
      </c>
    </row>
    <row r="111" spans="1:7" ht="37.5" customHeight="1">
      <c r="A111" s="140" t="s">
        <v>281</v>
      </c>
      <c r="B111" s="148"/>
      <c r="C111" s="148" t="s">
        <v>401</v>
      </c>
      <c r="D111" s="148" t="s">
        <v>251</v>
      </c>
      <c r="E111" s="154">
        <v>24000</v>
      </c>
      <c r="F111" s="38">
        <v>24000</v>
      </c>
      <c r="G111" s="58">
        <f t="shared" si="2"/>
        <v>100</v>
      </c>
    </row>
    <row r="112" spans="1:7" ht="16.5" customHeight="1">
      <c r="A112" s="50" t="s">
        <v>123</v>
      </c>
      <c r="B112" s="47" t="s">
        <v>124</v>
      </c>
      <c r="C112" s="49"/>
      <c r="D112" s="49"/>
      <c r="E112" s="68">
        <f aca="true" t="shared" si="3" ref="E112:F114">E113</f>
        <v>278792.9</v>
      </c>
      <c r="F112" s="68">
        <f t="shared" si="3"/>
        <v>236431.26</v>
      </c>
      <c r="G112" s="57">
        <f>F112/E112*100</f>
        <v>84.80533758212637</v>
      </c>
    </row>
    <row r="113" spans="1:7" ht="12.75">
      <c r="A113" s="198" t="s">
        <v>283</v>
      </c>
      <c r="B113" s="29" t="s">
        <v>16</v>
      </c>
      <c r="C113" s="29"/>
      <c r="D113" s="29"/>
      <c r="E113" s="38">
        <f>E114</f>
        <v>278792.9</v>
      </c>
      <c r="F113" s="38">
        <f>F114</f>
        <v>236431.26</v>
      </c>
      <c r="G113" s="57">
        <f>F113/E113*100</f>
        <v>84.80533758212637</v>
      </c>
    </row>
    <row r="114" spans="1:7" ht="24.75" customHeight="1">
      <c r="A114" s="17" t="s">
        <v>69</v>
      </c>
      <c r="B114" s="29"/>
      <c r="C114" s="29" t="s">
        <v>352</v>
      </c>
      <c r="D114" s="29"/>
      <c r="E114" s="38">
        <f t="shared" si="3"/>
        <v>278792.9</v>
      </c>
      <c r="F114" s="38">
        <f t="shared" si="3"/>
        <v>236431.26</v>
      </c>
      <c r="G114" s="57">
        <f>F114/E114*100</f>
        <v>84.80533758212637</v>
      </c>
    </row>
    <row r="115" spans="1:7" ht="25.5">
      <c r="A115" s="1" t="s">
        <v>122</v>
      </c>
      <c r="B115" s="29"/>
      <c r="C115" s="29"/>
      <c r="D115" s="267" t="s">
        <v>402</v>
      </c>
      <c r="E115" s="38">
        <v>278792.9</v>
      </c>
      <c r="F115" s="38">
        <v>236431.26</v>
      </c>
      <c r="G115" s="57">
        <f>F115/E115*100</f>
        <v>84.80533758212637</v>
      </c>
    </row>
    <row r="116" spans="1:7" ht="12.75">
      <c r="A116" s="34" t="s">
        <v>26</v>
      </c>
      <c r="B116" s="29"/>
      <c r="C116" s="29"/>
      <c r="D116" s="29"/>
      <c r="E116" s="51">
        <f>E112+E96+E71+E55+E49+E7+E63+E108</f>
        <v>44217944.71</v>
      </c>
      <c r="F116" s="51">
        <f>F112+F96+F71+F55+F49+F7+F63+F108</f>
        <v>40478713.529999994</v>
      </c>
      <c r="G116" s="57">
        <f>F116/E116*100</f>
        <v>91.54363414101793</v>
      </c>
    </row>
    <row r="117" spans="1:6" ht="12.75">
      <c r="A117" s="3"/>
      <c r="B117" s="27"/>
      <c r="C117" s="27"/>
      <c r="D117" s="27"/>
      <c r="E117" s="69"/>
      <c r="F117" s="69"/>
    </row>
    <row r="118" spans="1:6" ht="12.75">
      <c r="A118" s="3"/>
      <c r="B118" s="27"/>
      <c r="C118" s="27"/>
      <c r="D118" s="27"/>
      <c r="E118" s="69"/>
      <c r="F118" s="69"/>
    </row>
    <row r="119" spans="1:6" ht="12.75">
      <c r="A119" s="3"/>
      <c r="B119" s="27"/>
      <c r="C119" s="27"/>
      <c r="D119" s="27"/>
      <c r="E119" s="69"/>
      <c r="F119" s="69"/>
    </row>
    <row r="120" spans="1:6" ht="12.75">
      <c r="A120" s="3"/>
      <c r="B120" s="27"/>
      <c r="C120" s="27"/>
      <c r="D120" s="27"/>
      <c r="E120" s="69"/>
      <c r="F120" s="69"/>
    </row>
    <row r="121" spans="1:6" ht="12.75">
      <c r="A121" s="3"/>
      <c r="B121" s="27"/>
      <c r="C121" s="27"/>
      <c r="D121" s="27"/>
      <c r="E121" s="69"/>
      <c r="F121" s="69"/>
    </row>
    <row r="122" spans="1:6" ht="12.75">
      <c r="A122" s="3"/>
      <c r="B122" s="27"/>
      <c r="C122" s="27"/>
      <c r="D122" s="27"/>
      <c r="E122" s="69"/>
      <c r="F122" s="69"/>
    </row>
    <row r="123" spans="1:6" ht="12.75">
      <c r="A123" s="3"/>
      <c r="B123" s="27"/>
      <c r="C123" s="27"/>
      <c r="D123" s="27"/>
      <c r="E123" s="69"/>
      <c r="F123" s="69"/>
    </row>
    <row r="124" spans="1:6" ht="12.75">
      <c r="A124" s="3"/>
      <c r="B124" s="27"/>
      <c r="C124" s="27"/>
      <c r="D124" s="27"/>
      <c r="E124" s="69"/>
      <c r="F124" s="69"/>
    </row>
    <row r="125" spans="1:6" ht="12.75">
      <c r="A125" s="3"/>
      <c r="B125" s="27"/>
      <c r="C125" s="27"/>
      <c r="D125" s="27"/>
      <c r="E125" s="69"/>
      <c r="F125" s="69"/>
    </row>
    <row r="126" spans="1:6" ht="12.75">
      <c r="A126" s="3"/>
      <c r="B126" s="27"/>
      <c r="C126" s="27"/>
      <c r="D126" s="27"/>
      <c r="E126" s="69"/>
      <c r="F126" s="69"/>
    </row>
    <row r="127" spans="1:6" ht="12.75">
      <c r="A127" s="3"/>
      <c r="B127" s="27"/>
      <c r="C127" s="27"/>
      <c r="D127" s="27"/>
      <c r="E127" s="69"/>
      <c r="F127" s="69"/>
    </row>
    <row r="128" spans="1:6" ht="12.75">
      <c r="A128" s="3"/>
      <c r="B128" s="27"/>
      <c r="C128" s="27"/>
      <c r="D128" s="27"/>
      <c r="E128" s="69"/>
      <c r="F128" s="69"/>
    </row>
    <row r="129" spans="1:6" ht="12.75">
      <c r="A129" s="3"/>
      <c r="B129" s="27"/>
      <c r="C129" s="27"/>
      <c r="D129" s="27"/>
      <c r="E129" s="69"/>
      <c r="F129" s="69"/>
    </row>
    <row r="130" spans="1:6" ht="12.75">
      <c r="A130" s="3"/>
      <c r="B130" s="27"/>
      <c r="C130" s="27"/>
      <c r="D130" s="27"/>
      <c r="E130" s="69"/>
      <c r="F130" s="69"/>
    </row>
    <row r="131" spans="1:6" ht="12.75">
      <c r="A131" s="3"/>
      <c r="B131" s="27"/>
      <c r="C131" s="27"/>
      <c r="D131" s="27"/>
      <c r="E131" s="69"/>
      <c r="F131" s="69"/>
    </row>
    <row r="132" spans="1:6" ht="12.75">
      <c r="A132" s="3"/>
      <c r="B132" s="27"/>
      <c r="C132" s="27"/>
      <c r="D132" s="27"/>
      <c r="E132" s="69"/>
      <c r="F132" s="69"/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6" ht="12.75">
      <c r="A154" s="3"/>
      <c r="B154" s="27"/>
      <c r="C154" s="27"/>
      <c r="D154" s="27"/>
      <c r="E154" s="69"/>
      <c r="F154" s="69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6" ht="12.75">
      <c r="A162" s="3"/>
      <c r="B162" s="27"/>
      <c r="C162" s="27"/>
      <c r="D162" s="27"/>
      <c r="E162" s="69"/>
      <c r="F162" s="69"/>
    </row>
    <row r="163" spans="1:6" ht="12.75">
      <c r="A163" s="3"/>
      <c r="B163" s="27"/>
      <c r="C163" s="27"/>
      <c r="D163" s="27"/>
      <c r="E163" s="69"/>
      <c r="F163" s="69"/>
    </row>
    <row r="164" spans="1:6" ht="12.75">
      <c r="A164" s="3"/>
      <c r="B164" s="27"/>
      <c r="C164" s="27"/>
      <c r="D164" s="27"/>
      <c r="E164" s="69"/>
      <c r="F164" s="69"/>
    </row>
    <row r="165" spans="1:6" ht="12.75">
      <c r="A165" s="3"/>
      <c r="B165" s="27"/>
      <c r="C165" s="27"/>
      <c r="D165" s="27"/>
      <c r="E165" s="69"/>
      <c r="F165" s="69"/>
    </row>
    <row r="166" spans="1:7" s="13" customFormat="1" ht="15">
      <c r="A166" s="3"/>
      <c r="B166" s="27"/>
      <c r="C166" s="27"/>
      <c r="D166" s="27"/>
      <c r="E166" s="69"/>
      <c r="F166" s="69"/>
      <c r="G166" s="56"/>
    </row>
    <row r="167" spans="1:6" ht="12.75">
      <c r="A167" s="3"/>
      <c r="B167" s="27"/>
      <c r="C167" s="27"/>
      <c r="D167" s="27"/>
      <c r="E167" s="69"/>
      <c r="F167" s="69"/>
    </row>
    <row r="168" spans="1:6" ht="12.75">
      <c r="A168" s="3"/>
      <c r="B168" s="27"/>
      <c r="C168" s="27"/>
      <c r="D168" s="27"/>
      <c r="E168" s="69"/>
      <c r="F168" s="69"/>
    </row>
    <row r="169" spans="1:6" ht="12.75">
      <c r="A169" s="3"/>
      <c r="B169" s="27"/>
      <c r="C169" s="27"/>
      <c r="D169" s="27"/>
      <c r="E169" s="69"/>
      <c r="F169" s="69"/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5" ht="12.75">
      <c r="A174" s="3"/>
      <c r="B174" s="27"/>
      <c r="C174" s="27"/>
      <c r="D174" s="27"/>
      <c r="E174" s="69"/>
    </row>
    <row r="175" spans="1:5" ht="12.75">
      <c r="A175" s="3"/>
      <c r="B175" s="27"/>
      <c r="C175" s="27"/>
      <c r="D175" s="27"/>
      <c r="E175" s="69"/>
    </row>
    <row r="176" spans="1:5" ht="12.75">
      <c r="A176" s="3"/>
      <c r="B176" s="27"/>
      <c r="C176" s="27"/>
      <c r="D176" s="27"/>
      <c r="E176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36</v>
      </c>
      <c r="C1" s="297" t="s">
        <v>145</v>
      </c>
      <c r="D1" s="297"/>
      <c r="E1" s="297"/>
    </row>
    <row r="2" spans="2:5" ht="12.75">
      <c r="B2" s="3" t="s">
        <v>37</v>
      </c>
      <c r="C2" s="297" t="s">
        <v>35</v>
      </c>
      <c r="D2" s="297"/>
      <c r="E2" s="297"/>
    </row>
    <row r="3" spans="2:5" ht="12.75">
      <c r="B3" s="3" t="s">
        <v>38</v>
      </c>
      <c r="C3" s="297" t="s">
        <v>101</v>
      </c>
      <c r="D3" s="297"/>
      <c r="E3" s="297"/>
    </row>
    <row r="4" spans="2:5" ht="12.75">
      <c r="B4" s="3"/>
      <c r="C4" s="268" t="s">
        <v>407</v>
      </c>
      <c r="D4" s="280"/>
      <c r="E4" s="280"/>
    </row>
    <row r="5" spans="2:5" ht="12.75">
      <c r="B5" s="3"/>
      <c r="C5" s="3"/>
      <c r="D5" s="19"/>
      <c r="E5" s="21"/>
    </row>
    <row r="6" spans="2:5" ht="14.25">
      <c r="B6" s="293" t="s">
        <v>106</v>
      </c>
      <c r="C6" s="293"/>
      <c r="D6" s="293"/>
      <c r="E6" s="293"/>
    </row>
    <row r="7" spans="2:5" ht="14.25">
      <c r="B7" s="293" t="s">
        <v>47</v>
      </c>
      <c r="C7" s="293"/>
      <c r="D7" s="293"/>
      <c r="E7" s="293"/>
    </row>
    <row r="8" spans="2:5" ht="14.25" customHeight="1">
      <c r="B8" s="32" t="s">
        <v>55</v>
      </c>
      <c r="C8" s="35" t="s">
        <v>313</v>
      </c>
      <c r="D8" s="19"/>
      <c r="E8" s="33"/>
    </row>
    <row r="9" spans="1:5" ht="24.75" customHeight="1">
      <c r="A9" s="296"/>
      <c r="B9" s="296"/>
      <c r="C9" s="296"/>
      <c r="D9" s="296"/>
      <c r="E9" s="296"/>
    </row>
    <row r="10" spans="2:5" ht="12.75">
      <c r="B10" s="295" t="s">
        <v>39</v>
      </c>
      <c r="C10" s="292" t="s">
        <v>56</v>
      </c>
      <c r="D10" s="292"/>
      <c r="E10" s="294" t="s">
        <v>57</v>
      </c>
    </row>
    <row r="11" spans="2:5" ht="12.75">
      <c r="B11" s="295"/>
      <c r="C11" s="292"/>
      <c r="D11" s="292"/>
      <c r="E11" s="294"/>
    </row>
    <row r="12" spans="2:5" ht="15.75">
      <c r="B12" s="36" t="s">
        <v>162</v>
      </c>
      <c r="C12" s="300" t="s">
        <v>58</v>
      </c>
      <c r="D12" s="300"/>
      <c r="E12" s="41">
        <f>E13+E17</f>
        <v>36877.87000000477</v>
      </c>
    </row>
    <row r="13" spans="2:5" ht="16.5" customHeight="1">
      <c r="B13" s="40" t="s">
        <v>163</v>
      </c>
      <c r="C13" s="300" t="s">
        <v>40</v>
      </c>
      <c r="D13" s="300"/>
      <c r="E13" s="41">
        <f>E14</f>
        <v>-42242200.23</v>
      </c>
    </row>
    <row r="14" spans="2:5" ht="15">
      <c r="B14" s="39" t="s">
        <v>164</v>
      </c>
      <c r="C14" s="302" t="s">
        <v>41</v>
      </c>
      <c r="D14" s="302"/>
      <c r="E14" s="103">
        <f>E15</f>
        <v>-42242200.23</v>
      </c>
    </row>
    <row r="15" spans="2:5" ht="34.5" customHeight="1">
      <c r="B15" s="39" t="s">
        <v>161</v>
      </c>
      <c r="C15" s="303" t="s">
        <v>42</v>
      </c>
      <c r="D15" s="304"/>
      <c r="E15" s="103">
        <f>E16</f>
        <v>-42242200.23</v>
      </c>
    </row>
    <row r="16" spans="2:5" ht="33" customHeight="1">
      <c r="B16" s="39" t="s">
        <v>160</v>
      </c>
      <c r="C16" s="298" t="s">
        <v>130</v>
      </c>
      <c r="D16" s="298"/>
      <c r="E16" s="103">
        <v>-42242200.23</v>
      </c>
    </row>
    <row r="17" spans="2:5" ht="18.75" customHeight="1">
      <c r="B17" s="40" t="s">
        <v>159</v>
      </c>
      <c r="C17" s="301" t="s">
        <v>43</v>
      </c>
      <c r="D17" s="301"/>
      <c r="E17" s="41">
        <f>E18</f>
        <v>42279078.1</v>
      </c>
    </row>
    <row r="18" spans="2:5" ht="22.5" customHeight="1">
      <c r="B18" s="39" t="s">
        <v>158</v>
      </c>
      <c r="C18" s="302" t="s">
        <v>44</v>
      </c>
      <c r="D18" s="302"/>
      <c r="E18" s="103">
        <f>E19</f>
        <v>42279078.1</v>
      </c>
    </row>
    <row r="19" spans="2:5" ht="28.5" customHeight="1">
      <c r="B19" s="39" t="s">
        <v>157</v>
      </c>
      <c r="C19" s="303" t="s">
        <v>45</v>
      </c>
      <c r="D19" s="304"/>
      <c r="E19" s="103">
        <f>E20</f>
        <v>42279078.1</v>
      </c>
    </row>
    <row r="20" spans="2:5" ht="28.5" customHeight="1">
      <c r="B20" s="39" t="s">
        <v>156</v>
      </c>
      <c r="C20" s="298" t="s">
        <v>131</v>
      </c>
      <c r="D20" s="298"/>
      <c r="E20" s="103">
        <v>42279078.1</v>
      </c>
    </row>
    <row r="21" spans="2:5" ht="18">
      <c r="B21" s="299" t="s">
        <v>46</v>
      </c>
      <c r="C21" s="299"/>
      <c r="D21" s="299"/>
      <c r="E21" s="41">
        <f>E12</f>
        <v>36877.87000000477</v>
      </c>
    </row>
    <row r="22" spans="2:3" ht="18">
      <c r="B22" s="20"/>
      <c r="C22" s="20"/>
    </row>
  </sheetData>
  <sheetProtection/>
  <mergeCells count="20"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154</v>
      </c>
    </row>
    <row r="2" ht="12.75">
      <c r="F2" s="4" t="s">
        <v>35</v>
      </c>
    </row>
    <row r="3" spans="5:6" ht="12.75">
      <c r="E3" s="297" t="s">
        <v>101</v>
      </c>
      <c r="F3" s="297"/>
    </row>
    <row r="4" ht="12.75">
      <c r="F4" s="98" t="s">
        <v>403</v>
      </c>
    </row>
    <row r="6" spans="1:6" ht="12.75">
      <c r="A6" s="296" t="s">
        <v>155</v>
      </c>
      <c r="B6" s="296"/>
      <c r="C6" s="296"/>
      <c r="D6" s="296"/>
      <c r="E6" s="296"/>
      <c r="F6" s="296"/>
    </row>
    <row r="7" spans="1:7" ht="38.25">
      <c r="A7" s="102" t="s">
        <v>79</v>
      </c>
      <c r="B7" s="102" t="s">
        <v>77</v>
      </c>
      <c r="C7" s="102" t="s">
        <v>146</v>
      </c>
      <c r="D7" s="102" t="s">
        <v>140</v>
      </c>
      <c r="E7" s="102" t="s">
        <v>80</v>
      </c>
      <c r="F7" s="102" t="s">
        <v>147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00" t="s">
        <v>148</v>
      </c>
      <c r="B9" s="101">
        <v>500</v>
      </c>
      <c r="C9" s="101" t="s">
        <v>149</v>
      </c>
      <c r="D9" s="159">
        <f>D11</f>
        <v>660530</v>
      </c>
      <c r="E9" s="159">
        <f>E11</f>
        <v>36877.87000000477</v>
      </c>
      <c r="F9" s="159">
        <f>D9-E9</f>
        <v>623652.1299999952</v>
      </c>
    </row>
    <row r="10" spans="1:6" ht="12.75">
      <c r="A10" s="100" t="s">
        <v>150</v>
      </c>
      <c r="B10" s="101"/>
      <c r="C10" s="101"/>
      <c r="D10" s="159"/>
      <c r="E10" s="159"/>
      <c r="F10" s="159"/>
    </row>
    <row r="11" spans="1:6" ht="16.5" customHeight="1">
      <c r="A11" s="170" t="s">
        <v>223</v>
      </c>
      <c r="B11" s="101">
        <v>700</v>
      </c>
      <c r="C11" s="171" t="s">
        <v>224</v>
      </c>
      <c r="D11" s="159">
        <f>D12</f>
        <v>660530</v>
      </c>
      <c r="E11" s="159">
        <f>E12</f>
        <v>36877.87000000477</v>
      </c>
      <c r="F11" s="159">
        <f>D11-E11</f>
        <v>623652.1299999952</v>
      </c>
    </row>
    <row r="12" spans="1:6" ht="25.5">
      <c r="A12" s="170" t="s">
        <v>222</v>
      </c>
      <c r="B12" s="101">
        <v>700</v>
      </c>
      <c r="C12" s="171" t="s">
        <v>225</v>
      </c>
      <c r="D12" s="159">
        <f>D20+D16</f>
        <v>660530</v>
      </c>
      <c r="E12" s="159">
        <f>E16+E20</f>
        <v>36877.87000000477</v>
      </c>
      <c r="F12" s="159">
        <f>D12-E12</f>
        <v>623652.1299999952</v>
      </c>
    </row>
    <row r="13" spans="1:6" ht="14.25" customHeight="1">
      <c r="A13" s="100" t="s">
        <v>151</v>
      </c>
      <c r="B13" s="101">
        <v>710</v>
      </c>
      <c r="C13" s="171" t="s">
        <v>226</v>
      </c>
      <c r="D13" s="159">
        <f aca="true" t="shared" si="0" ref="D13:E15">D14</f>
        <v>-43557414.71</v>
      </c>
      <c r="E13" s="159">
        <f t="shared" si="0"/>
        <v>-42242200.23</v>
      </c>
      <c r="F13" s="159" t="s">
        <v>149</v>
      </c>
    </row>
    <row r="14" spans="1:6" ht="16.5" customHeight="1">
      <c r="A14" s="100" t="s">
        <v>41</v>
      </c>
      <c r="B14" s="101">
        <v>710</v>
      </c>
      <c r="C14" s="171" t="s">
        <v>227</v>
      </c>
      <c r="D14" s="159">
        <f t="shared" si="0"/>
        <v>-43557414.71</v>
      </c>
      <c r="E14" s="159">
        <f t="shared" si="0"/>
        <v>-42242200.23</v>
      </c>
      <c r="F14" s="159" t="s">
        <v>149</v>
      </c>
    </row>
    <row r="15" spans="1:6" ht="25.5">
      <c r="A15" s="100" t="s">
        <v>42</v>
      </c>
      <c r="B15" s="101">
        <v>710</v>
      </c>
      <c r="C15" s="171" t="s">
        <v>228</v>
      </c>
      <c r="D15" s="159">
        <f t="shared" si="0"/>
        <v>-43557414.71</v>
      </c>
      <c r="E15" s="159">
        <f t="shared" si="0"/>
        <v>-42242200.23</v>
      </c>
      <c r="F15" s="159" t="s">
        <v>149</v>
      </c>
    </row>
    <row r="16" spans="1:6" ht="23.25" customHeight="1">
      <c r="A16" s="100" t="s">
        <v>152</v>
      </c>
      <c r="B16" s="101">
        <v>710</v>
      </c>
      <c r="C16" s="171" t="s">
        <v>229</v>
      </c>
      <c r="D16" s="159">
        <v>-43557414.71</v>
      </c>
      <c r="E16" s="159">
        <v>-42242200.23</v>
      </c>
      <c r="F16" s="159" t="s">
        <v>149</v>
      </c>
    </row>
    <row r="17" spans="1:6" ht="16.5" customHeight="1">
      <c r="A17" s="100" t="s">
        <v>43</v>
      </c>
      <c r="B17" s="101">
        <v>720</v>
      </c>
      <c r="C17" s="171" t="s">
        <v>230</v>
      </c>
      <c r="D17" s="159">
        <f aca="true" t="shared" si="1" ref="D17:E19">D18</f>
        <v>44217944.71</v>
      </c>
      <c r="E17" s="159">
        <f t="shared" si="1"/>
        <v>42279078.1</v>
      </c>
      <c r="F17" s="159" t="s">
        <v>149</v>
      </c>
    </row>
    <row r="18" spans="1:6" ht="15" customHeight="1">
      <c r="A18" s="100" t="s">
        <v>44</v>
      </c>
      <c r="B18" s="101">
        <v>720</v>
      </c>
      <c r="C18" s="171" t="s">
        <v>231</v>
      </c>
      <c r="D18" s="159">
        <f t="shared" si="1"/>
        <v>44217944.71</v>
      </c>
      <c r="E18" s="159">
        <f t="shared" si="1"/>
        <v>42279078.1</v>
      </c>
      <c r="F18" s="159" t="s">
        <v>149</v>
      </c>
    </row>
    <row r="19" spans="1:6" ht="25.5">
      <c r="A19" s="100" t="s">
        <v>45</v>
      </c>
      <c r="B19" s="101">
        <v>720</v>
      </c>
      <c r="C19" s="171" t="s">
        <v>232</v>
      </c>
      <c r="D19" s="159">
        <f t="shared" si="1"/>
        <v>44217944.71</v>
      </c>
      <c r="E19" s="159">
        <f t="shared" si="1"/>
        <v>42279078.1</v>
      </c>
      <c r="F19" s="159" t="s">
        <v>149</v>
      </c>
    </row>
    <row r="20" spans="1:6" ht="27" customHeight="1">
      <c r="A20" s="100" t="s">
        <v>153</v>
      </c>
      <c r="B20" s="101">
        <v>720</v>
      </c>
      <c r="C20" s="171" t="s">
        <v>233</v>
      </c>
      <c r="D20" s="159">
        <v>44217944.71</v>
      </c>
      <c r="E20" s="159">
        <v>42279078.1</v>
      </c>
      <c r="F20" s="159" t="s">
        <v>149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2017-05-11T02:59:00Z</cp:lastPrinted>
  <dcterms:created xsi:type="dcterms:W3CDTF">1996-10-08T23:32:33Z</dcterms:created>
  <dcterms:modified xsi:type="dcterms:W3CDTF">2017-05-11T02:59:32Z</dcterms:modified>
  <cp:category/>
  <cp:version/>
  <cp:contentType/>
  <cp:contentStatus/>
</cp:coreProperties>
</file>