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сп доходов" sheetId="1" r:id="rId1"/>
    <sheet name="дох" sheetId="2" r:id="rId2"/>
    <sheet name="ведом" sheetId="3" r:id="rId3"/>
    <sheet name="функц" sheetId="4" r:id="rId4"/>
    <sheet name="источник финансир" sheetId="5" r:id="rId5"/>
    <sheet name="ист" sheetId="6" r:id="rId6"/>
  </sheets>
  <definedNames/>
  <calcPr fullCalcOnLoad="1"/>
</workbook>
</file>

<file path=xl/sharedStrings.xml><?xml version="1.0" encoding="utf-8"?>
<sst xmlns="http://schemas.openxmlformats.org/spreadsheetml/2006/main" count="779" uniqueCount="448">
  <si>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</si>
  <si>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</si>
  <si>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Утвержденные бюджетные назначения </t>
  </si>
  <si>
    <t>Функционирование законодательных о(представительных)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</si>
  <si>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</si>
  <si>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</si>
  <si>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</si>
  <si>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0310</t>
  </si>
  <si>
    <t>1101</t>
  </si>
  <si>
    <t>Выполнение функций органами местного самоуправления</t>
  </si>
  <si>
    <t>Выполнение функций бюджетными учреждениями</t>
  </si>
  <si>
    <t xml:space="preserve">Дворцы и дома культуры, другие учреждения культуры и средств массовой информации </t>
  </si>
  <si>
    <t>Возмещение специализированным службам по вопросам похороннного дела стоимости услуг по погребению</t>
  </si>
  <si>
    <t>Полномочия по установлению нормативов потребления коммунальных услуг для населения и установление размера платы за жилищно- коммунальные услуги</t>
  </si>
  <si>
    <t>Фукционирование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</si>
  <si>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01 13</t>
  </si>
  <si>
    <t>11 01</t>
  </si>
  <si>
    <t xml:space="preserve"> </t>
  </si>
  <si>
    <t>Организация</t>
  </si>
  <si>
    <t>ФКР</t>
  </si>
  <si>
    <t>КЦСР</t>
  </si>
  <si>
    <t>КВР</t>
  </si>
  <si>
    <t>0102</t>
  </si>
  <si>
    <t>0103</t>
  </si>
  <si>
    <t>0502</t>
  </si>
  <si>
    <t>0801</t>
  </si>
  <si>
    <t>ИТОГО РАСХОДОВ</t>
  </si>
  <si>
    <t>Жилищно-коммунальное хозяйство</t>
  </si>
  <si>
    <t>Центральный аппарат</t>
  </si>
  <si>
    <t xml:space="preserve">                                                                                    Приложение 3</t>
  </si>
  <si>
    <t xml:space="preserve">                                                                                          к Решению </t>
  </si>
  <si>
    <t>Бюджетная классификация</t>
  </si>
  <si>
    <t>Общегосударственные вопросы</t>
  </si>
  <si>
    <t>Культура,кинематография и средства массовой информации</t>
  </si>
  <si>
    <t>Культура</t>
  </si>
  <si>
    <t>к Решению Пинчугского</t>
  </si>
  <si>
    <t xml:space="preserve">     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</si>
  <si>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                                              к Решению</t>
  </si>
  <si>
    <t xml:space="preserve">                                                                                                                                              Богучанского сельского Совета</t>
  </si>
  <si>
    <t>Код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</si>
  <si>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</si>
  <si>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</si>
  <si>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</si>
  <si>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</si>
  <si>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</si>
  <si>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</si>
  <si>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                              ИТОГО</t>
  </si>
  <si>
    <t>бюджета Пинчугского сельсовета</t>
  </si>
  <si>
    <t>НАЛОГИ НА ИМУЩЕСТВО</t>
  </si>
  <si>
    <t>Налог на имущество физических лиц</t>
  </si>
  <si>
    <t>БЕЗВОЗМЕЗДНЫЕ ПОСТУПЛЕНИЯ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</si>
  <si>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</si>
  <si>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</si>
  <si>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</si>
  <si>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02</t>
  </si>
  <si>
    <t xml:space="preserve">                                                                    </t>
  </si>
  <si>
    <t xml:space="preserve">                Наименование</t>
  </si>
  <si>
    <t>Сумма, руб.</t>
  </si>
  <si>
    <t>Остатки средств бюджетов</t>
  </si>
  <si>
    <t xml:space="preserve"> Приложение  3 к решению</t>
  </si>
  <si>
    <t xml:space="preserve"> 01 02</t>
  </si>
  <si>
    <t>01 03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</si>
  <si>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</si>
  <si>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</si>
  <si>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</si>
  <si>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</si>
  <si>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Комуунальное хозяйство</t>
  </si>
  <si>
    <t>05 02</t>
  </si>
  <si>
    <t>08 01</t>
  </si>
  <si>
    <t>Центр спортивной подготовки (сборные команды)</t>
  </si>
  <si>
    <t xml:space="preserve">Процент исполнения </t>
  </si>
  <si>
    <t xml:space="preserve"> Приложение  4 к решению</t>
  </si>
  <si>
    <t>Другие общегосударственных вопросы</t>
  </si>
  <si>
    <t>ВСЕГО:</t>
  </si>
  <si>
    <t xml:space="preserve">Исполненено </t>
  </si>
  <si>
    <t xml:space="preserve">Утверждено по бюджету (в рублях) </t>
  </si>
  <si>
    <t>Исполнено (в рублях)</t>
  </si>
  <si>
    <t>Код строки</t>
  </si>
  <si>
    <t>000 8 50 00000 00 0000 000</t>
  </si>
  <si>
    <t>Наименование показателя</t>
  </si>
  <si>
    <t>Исполнено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</si>
  <si>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</si>
  <si>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</si>
  <si>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</si>
  <si>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</si>
  <si>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</si>
  <si>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</si>
  <si>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Земельный налог</t>
  </si>
  <si>
    <t>000 1 06 06000 00 0000 110</t>
  </si>
  <si>
    <t>000 1 11 00000 00 0000 000</t>
  </si>
  <si>
    <t>000 1 11 05000 00 0000 120</t>
  </si>
  <si>
    <t>000 1 11 05010 00 0000 120</t>
  </si>
  <si>
    <t>000 1 11 05035 10 0000 120</t>
  </si>
  <si>
    <t>000 2 00 00000 00 0000 000</t>
  </si>
  <si>
    <t>000 2 02 00000 00 0000 000</t>
  </si>
  <si>
    <t>000 2 02 01000 00 0000 151</t>
  </si>
  <si>
    <t>Процент исполне-ния</t>
  </si>
  <si>
    <t>сельского Совета депутатов</t>
  </si>
  <si>
    <t>01 04</t>
  </si>
  <si>
    <t>Жилищное хозяйство</t>
  </si>
  <si>
    <t>05 01</t>
  </si>
  <si>
    <t>0501</t>
  </si>
  <si>
    <t>Источники финансирования дефицита (профицита)</t>
  </si>
  <si>
    <t>000 1 08 04020 01 0000 110</t>
  </si>
  <si>
    <t>Иные межбюджетные трансферты</t>
  </si>
  <si>
    <t>02 03</t>
  </si>
  <si>
    <t>Национальная безопасность и правоохранительная деятельность</t>
  </si>
  <si>
    <t>Благоустройство</t>
  </si>
  <si>
    <t>05 03</t>
  </si>
  <si>
    <t>Глава муниципального образования</t>
  </si>
  <si>
    <t>Выполнение функции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</si>
  <si>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</si>
  <si>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</t>
  </si>
  <si>
    <t>Уличное освещение</t>
  </si>
  <si>
    <t>08</t>
  </si>
  <si>
    <t>Выполнение функции  бюджетными учреждениями</t>
  </si>
  <si>
    <t>Физическая культура и спорт</t>
  </si>
  <si>
    <t>11</t>
  </si>
  <si>
    <t>01</t>
  </si>
  <si>
    <t>03</t>
  </si>
  <si>
    <t>Мобилизационная и вневоинская подготовка</t>
  </si>
  <si>
    <t>0203</t>
  </si>
  <si>
    <t>0503</t>
  </si>
  <si>
    <t>Увеличение прочих остатков денежных средств местных бюджетов(дох)</t>
  </si>
  <si>
    <t>Уменьшение прочих остатков денежных средств местных бюджетов (расх)</t>
  </si>
  <si>
    <t>Осуществление государственных полномочий по составлению протоколов об административных правонарушениях</t>
  </si>
  <si>
    <t>ОТЧЕТ ОБ ИСПОЛНЕНИИ БЮДЖЕТА</t>
  </si>
  <si>
    <t>КОДЫ</t>
  </si>
  <si>
    <t>дата</t>
  </si>
  <si>
    <t>по ОКПО</t>
  </si>
  <si>
    <t>Наименование публично-правового образования _________________________________________</t>
  </si>
  <si>
    <t>по ОКАТО</t>
  </si>
  <si>
    <t>1. Доходы бюджета</t>
  </si>
  <si>
    <t>Утвержденные бюджетные назначения</t>
  </si>
  <si>
    <t>Неиспользованные назначения</t>
  </si>
  <si>
    <t xml:space="preserve">                  Приложение 1</t>
  </si>
  <si>
    <t>к решению Пинчугского</t>
  </si>
  <si>
    <t xml:space="preserve"> Приложение  5</t>
  </si>
  <si>
    <t>Код источника финансирования по КИВФ, КИВнФ</t>
  </si>
  <si>
    <t>Неисполненные назначения</t>
  </si>
  <si>
    <t>Источники финансирования дефицита бюджетов - всего</t>
  </si>
  <si>
    <t>х</t>
  </si>
  <si>
    <t>в том числе:</t>
  </si>
  <si>
    <t>Увеличение остатков средств бюджета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</si>
  <si>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</si>
  <si>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</si>
  <si>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 Приложение  6</t>
  </si>
  <si>
    <t xml:space="preserve"> Источники финансирования дефицита бюджетов</t>
  </si>
  <si>
    <t>720 08 02 01 00 10 0000 610</t>
  </si>
  <si>
    <t>720 08 02 01 00 00 0000 610</t>
  </si>
  <si>
    <t>720 08 02 00 00 00 0000 600</t>
  </si>
  <si>
    <t>720 08 00 00 00 00 0000 600</t>
  </si>
  <si>
    <t>710 08 02 01 00 10 0000 510</t>
  </si>
  <si>
    <t>710 08 02 01 00 00 0000 510</t>
  </si>
  <si>
    <t>700 08 00 00 00 00 0000 000</t>
  </si>
  <si>
    <t>710 08 00 00 00 00 0000 500</t>
  </si>
  <si>
    <t>710 08 02 00 00 00 0000 500</t>
  </si>
  <si>
    <t>Код дохода по Бюджетной классификации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</si>
  <si>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</si>
  <si>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</si>
  <si>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</si>
  <si>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</si>
  <si>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</si>
  <si>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пользование государственнного и муниципального 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</si>
  <si>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либо иной платы за земельные участки, государственнная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</si>
  <si>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</si>
  <si>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</si>
  <si>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>Прочие межбюджетные трансферты, передаваемые бюджетам</t>
  </si>
  <si>
    <t>НАЛОГОВЫЕ И НЕНАЛОГОВЫЕ ДОХОДЫ</t>
  </si>
  <si>
    <t>Наименование</t>
  </si>
  <si>
    <t>Бюджеты городских и сельских поселений</t>
  </si>
  <si>
    <t>Периодичность: квартальная, годовая</t>
  </si>
  <si>
    <t>Единица измерения: руб</t>
  </si>
  <si>
    <t>Код дохода по бюджетной классификации</t>
  </si>
  <si>
    <t xml:space="preserve">ГОСУДАРСТВЕННАЯ ПОШЛИНА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</si>
  <si>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</si>
  <si>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получаемаемые в виде арендной платы за 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</si>
  <si>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</si>
  <si>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</si>
  <si>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поселений на осуществление первичного воинского учета на территориях, где отсутствуют военные комиссариаты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</si>
  <si>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</si>
  <si>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</si>
  <si>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 xml:space="preserve">                  Приложение 2</t>
  </si>
  <si>
    <t xml:space="preserve">Прочие мероприятия по благоустройству городских округов и поселений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</si>
  <si>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</si>
  <si>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</si>
  <si>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</si>
  <si>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</si>
  <si>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000 1 11 05013 10 0000 120</t>
  </si>
  <si>
    <t>Дорожное хозяйство (Дорожные фонды)</t>
  </si>
  <si>
    <t>0409</t>
  </si>
  <si>
    <t>Национальная экономика</t>
  </si>
  <si>
    <t>04</t>
  </si>
  <si>
    <t>Содержание автомобильных дорог общего пользования местного значения сельских поселений</t>
  </si>
  <si>
    <t>Предоставление субсидий бюджетным учреждениям на финансовое обеспечение выполнения муниципального задания</t>
  </si>
  <si>
    <t>ШТРАФЫ, САНКЦИИ, ВОЗМЕЩЕНИЕ УЩЕРБА</t>
  </si>
  <si>
    <t>000 1 16 00000 00 0000 000</t>
  </si>
  <si>
    <t>Изменение остатков средств на счетах по учету средств бюджетов</t>
  </si>
  <si>
    <t>изменение остатков средств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</si>
  <si>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</si>
  <si>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</si>
  <si>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</si>
  <si>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</si>
  <si>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</si>
  <si>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</si>
  <si>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</si>
  <si>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</si>
  <si>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</si>
  <si>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</si>
  <si>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 xml:space="preserve">Налог на доходы физических лиц с доходов, полученных  физическими лицами, в соответствии со статьей 228 Налогового кодекса Российской Федерации </t>
  </si>
  <si>
    <t>НАЛОГИ НА ТОВАРЫ (РАБОТЫ, УСЛУГИ), ПРОИЗВОДИМЫЕ НА ТЕРРИТОРИИ РОССИЙСКОЙ ФЕДЕРАЦИИ</t>
  </si>
  <si>
    <t>Акцизы по подакцизным товарам (продукции), производимые на территории РФ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</si>
  <si>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</si>
  <si>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</si>
  <si>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</si>
  <si>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</si>
  <si>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</si>
  <si>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</si>
  <si>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</si>
  <si>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</si>
  <si>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</si>
  <si>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</si>
  <si>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 xml:space="preserve">Доходы, получаемые в виде арендной  платы за земельные участки, государственнная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</si>
  <si>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</si>
  <si>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</si>
  <si>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123</t>
  </si>
  <si>
    <t>244</t>
  </si>
  <si>
    <t>Резервные фонды</t>
  </si>
  <si>
    <t>01 11</t>
  </si>
  <si>
    <t>870</t>
  </si>
  <si>
    <t>Другие вопросы в области здравоохранения</t>
  </si>
  <si>
    <t>0909</t>
  </si>
  <si>
    <t>Культура, кинематография</t>
  </si>
  <si>
    <t>611        612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</si>
  <si>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</si>
  <si>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</si>
  <si>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</si>
  <si>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Прочая закупка товаров, работ и услуг для обеспечения государственных (муниципальных) нужд</t>
  </si>
  <si>
    <t>Сбор в совет муниципальных образований края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</si>
  <si>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</si>
  <si>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540</t>
  </si>
  <si>
    <t>Функционирование высшего должностного лица субъекта Российской Федерации и органа местного самоуправления</t>
  </si>
  <si>
    <t>Резервные фонды местных администраций в рамках непрограммных расходов местного самоуправления</t>
  </si>
  <si>
    <t>Резервные средства</t>
  </si>
  <si>
    <t>611</t>
  </si>
  <si>
    <t>Субсидии бюджетным учреждениям на иные цели</t>
  </si>
  <si>
    <t>612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</si>
  <si>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</si>
  <si>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Содержание автомобильных дорог общего пользования местного значения сельских поселений (софинансирование)</t>
  </si>
  <si>
    <t>Срдержание муниципального жилищного фонда в рамках подпрограммы "Благоустройство поселка Пинчуга" муниципальной программы "Развитие поселка"</t>
  </si>
  <si>
    <t>Содействие временной занятости населения в благоустройстве поселка</t>
  </si>
  <si>
    <t>Здравоохранение</t>
  </si>
  <si>
    <t>09</t>
  </si>
  <si>
    <t>09 09</t>
  </si>
  <si>
    <t>Субсидии на проведение акарицидных обработок мест массового отдыха населения</t>
  </si>
  <si>
    <t>Проведение акарицидных обработок в рамках подпрограммы "Благоустройство поселка Пинчуга" муниципальной программы "Развитие поселка" (софинансирование)</t>
  </si>
  <si>
    <t>Физческая культура</t>
  </si>
  <si>
    <t>Пинчугского сельского Совета депутатов</t>
  </si>
  <si>
    <t>ИТОГО: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</si>
  <si>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</si>
  <si>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</si>
  <si>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Земельный налог с организаций</t>
  </si>
  <si>
    <t>Земельный налог с организаций, обладающих земельными участком, расположенным в границах сельских поселений</t>
  </si>
  <si>
    <t>Земельный налог с физических лиц</t>
  </si>
  <si>
    <t>000 1 06 06030 00 0000 110</t>
  </si>
  <si>
    <t>000 1 06 06033 10 0000 110</t>
  </si>
  <si>
    <t>000 1 06 06040 00 0000 110</t>
  </si>
  <si>
    <t>000 1 06 06043 10 0000 110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</si>
  <si>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</si>
  <si>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</si>
  <si>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</si>
  <si>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000 1 16 33000 10 0000 140</t>
  </si>
  <si>
    <t>000 1 16 33050 10 0000 140</t>
  </si>
  <si>
    <t>000 1 16 51000 02 0000 140</t>
  </si>
  <si>
    <t>000 1 16 51040 02 0000 140</t>
  </si>
  <si>
    <t xml:space="preserve">Финансового органа : </t>
  </si>
  <si>
    <t>000 1 16 33000 00 0000 140</t>
  </si>
  <si>
    <t>Уплата штрафов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</si>
  <si>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</si>
  <si>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</si>
  <si>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</si>
  <si>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</si>
  <si>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Отдельные мероприятия в рамках подпрограммы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муниципальной программы "Развитие поселка"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</si>
  <si>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бюджета Пенсионнного фонда Российской Федерации)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</si>
  <si>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</si>
  <si>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 ОСТАТКОВ СУБСИДИЙ, СУБВЕНЦИЙ И ИНЫХ МЕЖБЮДЖЕТНЫХ ТРАНСФЕРТОВ, ИМЕЮЩИХ ЦЕЛЕВОЕ НАЗНАЧЕНИЕ 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</si>
  <si>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</si>
  <si>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</si>
  <si>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</si>
  <si>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</si>
  <si>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</si>
  <si>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</si>
  <si>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</si>
  <si>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</si>
  <si>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</si>
  <si>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сельских поселений от возврата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</si>
  <si>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</si>
  <si>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</si>
  <si>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</si>
  <si>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8010060000</t>
  </si>
  <si>
    <t>121        122      129</t>
  </si>
  <si>
    <t>8030060000</t>
  </si>
  <si>
    <t>9010080000</t>
  </si>
  <si>
    <t xml:space="preserve">3920080000    8020075140      90900Д0000      </t>
  </si>
  <si>
    <t>121      129     244</t>
  </si>
  <si>
    <t>8020051180</t>
  </si>
  <si>
    <t>3950080010       3950074120        39500S4120</t>
  </si>
  <si>
    <t xml:space="preserve">111     119    244    </t>
  </si>
  <si>
    <t>39400S5550    3940075550</t>
  </si>
  <si>
    <t>4090040000      4090041000     40900Ф0000     4090047000      409004Г000</t>
  </si>
  <si>
    <t>3960080000</t>
  </si>
  <si>
    <t>111        119</t>
  </si>
  <si>
    <t>3930080000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</si>
  <si>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</si>
  <si>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8020060000</t>
  </si>
  <si>
    <t>8020061000</t>
  </si>
  <si>
    <t>8020067000</t>
  </si>
  <si>
    <t>802006Б000</t>
  </si>
  <si>
    <t>802006Г000</t>
  </si>
  <si>
    <t>90900Ч0010</t>
  </si>
  <si>
    <t>Оплата электроэнергии в рамках непрограммных расходов органов местного самоуправления</t>
  </si>
  <si>
    <t>Приобретение основных средств в рамках непрограммных расходов органов местного самоуправления</t>
  </si>
  <si>
    <t>802006Э000</t>
  </si>
  <si>
    <t>802006Ф000</t>
  </si>
  <si>
    <t>3920080000</t>
  </si>
  <si>
    <t>8020075140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</si>
  <si>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самоупраления</t>
  </si>
  <si>
    <t>90900Д0000</t>
  </si>
  <si>
    <t>3950080010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</si>
  <si>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</si>
  <si>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 xml:space="preserve">Субсидия из краевого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</si>
  <si>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 xml:space="preserve">Софинансирование за счет средств местного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</si>
  <si>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3950074120</t>
  </si>
  <si>
    <t>39500S4120</t>
  </si>
  <si>
    <t>3910080020</t>
  </si>
  <si>
    <t>Закупка товаров, работ, услуг в целях капитального ремонта государственного (муниципального) имущества</t>
  </si>
  <si>
    <t>3940080050</t>
  </si>
  <si>
    <t>394008Ф000</t>
  </si>
  <si>
    <t>3940009502</t>
  </si>
  <si>
    <t>Средства на обеспечение мероприятий по переселению граждан из аварийного жилищного фонда, за счет средств поступивших от гос. корпорации - Фонда содействия реформирования ЖКХ, в рамках подпрограммы "Благоустройство поселка Пинчуга" муниципальной программы "Развитие поселка"</t>
  </si>
  <si>
    <t>Средства на обеспечение мероприятий по переселению граждан из аварийного жилищного фонда, за счет средств краевого бюджета, в рамках подпрограммы "Благоустройство поселка Пинчуга" муниципальной программы "Развитие поселка"</t>
  </si>
  <si>
    <t>3940009602</t>
  </si>
  <si>
    <t>Софинансирование за счет средств местного бюджета на обеспечение мероприятий по переселению граждан из аварийного жилищного фонда, в рамках подпрограммы "Благоустройство поселка Пинчуга" муниципальной программы "Развитие поселка"</t>
  </si>
  <si>
    <t>39400S9602</t>
  </si>
  <si>
    <t>39400Ш0000</t>
  </si>
  <si>
    <t>3940080010</t>
  </si>
  <si>
    <t>3940080020</t>
  </si>
  <si>
    <t>3940080030</t>
  </si>
  <si>
    <t>394008Э010</t>
  </si>
  <si>
    <t>Оплата электроэнергии в рамках подпрограммы "Благоустройство поселка" муниципальной программы "Развитие поселка"</t>
  </si>
  <si>
    <t>4090040000</t>
  </si>
  <si>
    <t>40900Ф0000</t>
  </si>
  <si>
    <t>39400S5550</t>
  </si>
  <si>
    <t>3940075550</t>
  </si>
  <si>
    <t>111    119</t>
  </si>
  <si>
    <t>Дотации бюджетам сельских поселений на выравнивание бюджетной обеспеченности</t>
  </si>
  <si>
    <t>000 2 02 15001 00 0000 151</t>
  </si>
  <si>
    <t>000 2 02 15001 10 0000 151</t>
  </si>
  <si>
    <t>000 2 02 10000 00 0000 151</t>
  </si>
  <si>
    <t>000 2 02 30000 00 0000 151</t>
  </si>
  <si>
    <t>000 2 02 35118 00 0000 151</t>
  </si>
  <si>
    <t>000 2 02 35118 10 0000 151</t>
  </si>
  <si>
    <t>000 2 02 40000 00 0000 151</t>
  </si>
  <si>
    <t>000 2 02 49999 00 0000 151</t>
  </si>
  <si>
    <t>000 2 02 49999 10 0000 151</t>
  </si>
  <si>
    <t xml:space="preserve">3940080050        </t>
  </si>
  <si>
    <t>8020060000    8020061000           90900Ч0010        8020076000       802006Б000       802006Г000     802006Э000     802006Ф000</t>
  </si>
  <si>
    <t>Проведение выборов и референдумов</t>
  </si>
  <si>
    <t>0107</t>
  </si>
  <si>
    <t>9020080000</t>
  </si>
  <si>
    <t>880</t>
  </si>
  <si>
    <t xml:space="preserve">     3910080020      3910075090    39100S5090   </t>
  </si>
  <si>
    <t xml:space="preserve">243     244    </t>
  </si>
  <si>
    <t xml:space="preserve">3940080010     3940080020      3940080030    394008Э010     </t>
  </si>
  <si>
    <t>Молодежная политика и оздоровление детей</t>
  </si>
  <si>
    <t>0707</t>
  </si>
  <si>
    <t>90900Ч0050</t>
  </si>
  <si>
    <t>111     119</t>
  </si>
  <si>
    <t>01 07</t>
  </si>
  <si>
    <t>3910075080</t>
  </si>
  <si>
    <t>39100S5080</t>
  </si>
  <si>
    <t>Обеспечение проведения выборов и референдумов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</si>
  <si>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(на кап. ремонт и ремонт автомобильных дорог общего пользования местного значения)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</si>
  <si>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местного бюджета (на кап. ремонт и ремонт  автомобильных дорогобщего пользования местного значения)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</si>
  <si>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3910075090</t>
  </si>
  <si>
    <t>39100S5090</t>
  </si>
  <si>
    <t>ОБРАЗОВАНИЕ</t>
  </si>
  <si>
    <t>Фонд оплаты труда казенных учреждений и взносы по обязательному социальному страхованию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</si>
  <si>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</si>
  <si>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07 </t>
  </si>
  <si>
    <t>07 07</t>
  </si>
  <si>
    <t>Исполнение бюджета Пинчугского сельсовета по доходам за 2018 год
Доходы бюджета по кодам классификации доходов бюджетов</t>
  </si>
  <si>
    <t>Доходы бюджета - ВСЕГО, в том числе:</t>
  </si>
  <si>
    <t>010</t>
  </si>
  <si>
    <t>912 1 01 02010 01 0000 110</t>
  </si>
  <si>
    <t>912 1 01 02020 01 0000 110</t>
  </si>
  <si>
    <t>912 1 01 02030 01 0000 110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</si>
  <si>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 других лиц, занимающихся частной практикой в соответствии со статьей 227 Налогового кодекса Российской Федерации</t>
  </si>
  <si>
    <t>912 1 03 02230 01 0000 110</t>
  </si>
  <si>
    <t>912 1 03 02240 01 0000 110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</si>
  <si>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</si>
  <si>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912 1 03 02250 01 0000 110</t>
  </si>
  <si>
    <t>912 1 03 02260 01 0000 110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</si>
  <si>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</si>
  <si>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имцщество физических лиц, взимаемый по ставкам, применяемым к объектам налогооблажения, расположенным в границах сельских поселений</t>
  </si>
  <si>
    <t>912 1 06 01030 10 0000 110</t>
  </si>
  <si>
    <t>912 1 06 06033 10 0000 110</t>
  </si>
  <si>
    <t>Земельный налог с физических лиц, обладающих земельным участком, расположенным в границах сельских поселений</t>
  </si>
  <si>
    <t>912 1 06 06043 10 0000 110</t>
  </si>
  <si>
    <t>912 1 08 04020 01 0000 110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</si>
  <si>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</si>
  <si>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созданныхими учреждений  (за исключением имущества 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</si>
  <si>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 бюджетных и автономных учреждений)</t>
  </si>
  <si>
    <t>000 1 11 05030 10 0000 120</t>
  </si>
  <si>
    <t>912 1 11 05035 10 0000 120</t>
  </si>
  <si>
    <t>912 1 16 33050 10 0000 140</t>
  </si>
  <si>
    <t>912 1 16 51040 02 0000 140</t>
  </si>
  <si>
    <t xml:space="preserve">Дотации бюджетам бюджетной системы Российской Федерации </t>
  </si>
  <si>
    <t>912 2 02 15001 10 0000 151</t>
  </si>
  <si>
    <t>Субвенции бюджетам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</si>
  <si>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</si>
  <si>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9120 2 02 35118 10 0000 151</t>
  </si>
  <si>
    <t>Прочие межбюджетные трансферты, передаваемые бюджетам сельских поселений</t>
  </si>
  <si>
    <t>912 2 02 49999 10 0000 151</t>
  </si>
  <si>
    <t>01.01.19.</t>
  </si>
  <si>
    <t>в 2018 году</t>
  </si>
  <si>
    <t>Доходы бюджета - Всего, в том числе:</t>
  </si>
  <si>
    <t>Дотации бюджетам бюджетной системы Российской Федерации</t>
  </si>
  <si>
    <t>Дотации бюджетам сельских поселений на выравнивание  бюджетной обеспеченности</t>
  </si>
  <si>
    <t xml:space="preserve">Субвенции бюджетам бюджетной системы  Росийской Федерации </t>
  </si>
  <si>
    <t>912 2 02 35118 10 0000 151</t>
  </si>
  <si>
    <t>Исполнение  расходов бюджета Пинчугского сельсовета за  2018 год                                                                                                                                                                                                   по ведомственной структуре</t>
  </si>
  <si>
    <t>121    122    129     244     540       853</t>
  </si>
  <si>
    <t>244    414</t>
  </si>
  <si>
    <t xml:space="preserve">     39400Ш0000      3940080060</t>
  </si>
  <si>
    <t xml:space="preserve">ИСПОЛНЕНИЕ    РАСХОДОВ    БЮДЖЕТА    ПИНЧУГСКОГО    СЕЛЬСОВЕТА за  2018 год                                                                                                                                                                                                                                                ПО  ФУНКЦИОНАЛЬНОЙ    КЛАССИФИКАЦИИ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</si>
  <si>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</si>
  <si>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3910080010</t>
  </si>
  <si>
    <t>3940080060</t>
  </si>
  <si>
    <t>414</t>
  </si>
  <si>
    <t>Проведение круглогодичных водопроводов в рамках подпрограммы "Благоустойство поселка Пинчуга" муниципальной программы "Развитие поселка"</t>
  </si>
  <si>
    <t>Бюджетные инвестиции в объекты капитального строительства государственной (муниципальной) собственности</t>
  </si>
  <si>
    <t xml:space="preserve">    от 26.04.2019г.  №11</t>
  </si>
  <si>
    <t xml:space="preserve">    от 26.04.2019 №11</t>
  </si>
  <si>
    <r>
      <t xml:space="preserve">                                                       </t>
    </r>
    <r>
      <rPr>
        <u val="single"/>
        <sz val="10"/>
        <rFont val="Arial Cyr"/>
        <family val="0"/>
      </rPr>
      <t xml:space="preserve">на  1   января   2019 </t>
    </r>
    <r>
      <rPr>
        <sz val="10"/>
        <rFont val="Arial Cyr"/>
        <family val="0"/>
      </rPr>
      <t>г.</t>
    </r>
  </si>
  <si>
    <t>от  26.04.2019 № 11</t>
  </si>
  <si>
    <t xml:space="preserve"> от  26.04.2019  №11</t>
  </si>
  <si>
    <t xml:space="preserve"> от 26.04.2019 №11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</si>
</sst>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;[Red]\-#,##0;0"/>
    <numFmt numFmtId="182" formatCode="#,##0.00;[Red]\-#,##0.00;0.00"/>
    <numFmt numFmtId="183" formatCode="000"/>
    <numFmt numFmtId="184" formatCode="00\.00\.00"/>
    <numFmt numFmtId="185" formatCode="0\.00"/>
    <numFmt numFmtId="186" formatCode="000000"/>
    <numFmt numFmtId="187" formatCode="0000"/>
    <numFmt numFmtId="188" formatCode="#,##0.0"/>
    <numFmt numFmtId="189" formatCode="###,###,###,##0.00"/>
    <numFmt numFmtId="190" formatCode="0.00_ ;\-0.00\ "/>
    <numFmt numFmtId="191" formatCode="#,##0.00_ ;\-#,##0.0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6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4"/>
      <name val="Arial Cyr"/>
      <family val="2"/>
    </font>
    <font>
      <sz val="8"/>
      <name val="Arial"/>
      <family val="2"/>
    </font>
    <font>
      <b/>
      <sz val="9"/>
      <name val="Times New Roman"/>
      <family val="1"/>
    </font>
    <font>
      <sz val="14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9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53" applyFont="1">
      <alignment/>
      <protection/>
    </xf>
    <xf numFmtId="0" fontId="2" fillId="0" borderId="0" xfId="0" applyFont="1" applyAlignment="1">
      <alignment/>
    </xf>
    <xf numFmtId="0" fontId="1" fillId="0" borderId="0" xfId="53" applyFont="1" applyAlignment="1" applyProtection="1">
      <alignment horizontal="right"/>
      <protection hidden="1"/>
    </xf>
    <xf numFmtId="0" fontId="0" fillId="0" borderId="0" xfId="54">
      <alignment/>
      <protection/>
    </xf>
    <xf numFmtId="0" fontId="0" fillId="0" borderId="0" xfId="54" applyAlignment="1">
      <alignment/>
      <protection/>
    </xf>
    <xf numFmtId="49" fontId="0" fillId="0" borderId="0" xfId="54" applyNumberFormat="1" applyFont="1" applyAlignment="1">
      <alignment/>
      <protection/>
    </xf>
    <xf numFmtId="49" fontId="0" fillId="0" borderId="0" xfId="0" applyNumberFormat="1" applyAlignment="1">
      <alignment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4" applyNumberFormat="1" applyFont="1" applyFill="1" applyBorder="1" applyAlignment="1" applyProtection="1">
      <alignment wrapText="1"/>
      <protection hidden="1"/>
    </xf>
    <xf numFmtId="49" fontId="2" fillId="0" borderId="10" xfId="54" applyNumberFormat="1" applyFont="1" applyFill="1" applyBorder="1" applyAlignment="1" applyProtection="1">
      <alignment horizontal="center"/>
      <protection hidden="1"/>
    </xf>
    <xf numFmtId="49" fontId="8" fillId="0" borderId="10" xfId="54" applyNumberFormat="1" applyFont="1" applyFill="1" applyBorder="1" applyAlignment="1" applyProtection="1">
      <alignment horizontal="center" wrapText="1"/>
      <protection hidden="1"/>
    </xf>
    <xf numFmtId="0" fontId="9" fillId="0" borderId="0" xfId="53" applyFont="1">
      <alignment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186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186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>
      <alignment horizontal="left" vertical="center" wrapText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2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center" vertical="center"/>
    </xf>
    <xf numFmtId="0" fontId="2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183" fontId="2" fillId="0" borderId="10" xfId="53" applyNumberFormat="1" applyFont="1" applyFill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4" fontId="2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86" fontId="17" fillId="0" borderId="10" xfId="53" applyNumberFormat="1" applyFont="1" applyFill="1" applyBorder="1" applyAlignment="1" applyProtection="1">
      <alignment wrapText="1"/>
      <protection hidden="1"/>
    </xf>
    <xf numFmtId="49" fontId="17" fillId="0" borderId="10" xfId="53" applyNumberFormat="1" applyFont="1" applyFill="1" applyBorder="1" applyAlignment="1" applyProtection="1">
      <alignment horizontal="center" vertical="center"/>
      <protection hidden="1"/>
    </xf>
    <xf numFmtId="186" fontId="17" fillId="0" borderId="10" xfId="53" applyNumberFormat="1" applyFont="1" applyFill="1" applyBorder="1" applyAlignment="1" applyProtection="1">
      <alignment horizontal="left" vertical="center" wrapText="1"/>
      <protection hidden="1"/>
    </xf>
    <xf numFmtId="183" fontId="17" fillId="0" borderId="10" xfId="53" applyNumberFormat="1" applyFont="1" applyFill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/>
    </xf>
    <xf numFmtId="4" fontId="2" fillId="0" borderId="10" xfId="53" applyNumberFormat="1" applyFont="1" applyFill="1" applyBorder="1" applyAlignment="1" applyProtection="1">
      <alignment horizontal="right" vertical="center"/>
      <protection hidden="1"/>
    </xf>
    <xf numFmtId="2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Alignment="1">
      <alignment/>
    </xf>
    <xf numFmtId="2" fontId="2" fillId="0" borderId="0" xfId="53" applyNumberFormat="1" applyFont="1" applyAlignment="1">
      <alignment horizontal="right" vertical="center"/>
      <protection/>
    </xf>
    <xf numFmtId="2" fontId="9" fillId="0" borderId="0" xfId="53" applyNumberFormat="1" applyFont="1" applyAlignment="1">
      <alignment horizontal="right" vertical="center"/>
      <protection/>
    </xf>
    <xf numFmtId="2" fontId="15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54" applyNumberFormat="1" applyFont="1" applyBorder="1">
      <alignment/>
      <protection/>
    </xf>
    <xf numFmtId="2" fontId="15" fillId="0" borderId="10" xfId="54" applyNumberFormat="1" applyFont="1" applyBorder="1">
      <alignment/>
      <protection/>
    </xf>
    <xf numFmtId="4" fontId="15" fillId="0" borderId="10" xfId="0" applyNumberFormat="1" applyFont="1" applyFill="1" applyBorder="1" applyAlignment="1">
      <alignment/>
    </xf>
    <xf numFmtId="4" fontId="2" fillId="0" borderId="10" xfId="54" applyNumberFormat="1" applyFont="1" applyFill="1" applyBorder="1" applyAlignment="1" applyProtection="1">
      <alignment/>
      <protection hidden="1"/>
    </xf>
    <xf numFmtId="4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53" applyNumberFormat="1" applyFont="1" applyAlignment="1">
      <alignment horizontal="right" vertical="center"/>
      <protection/>
    </xf>
    <xf numFmtId="4" fontId="17" fillId="0" borderId="10" xfId="53" applyNumberFormat="1" applyFont="1" applyFill="1" applyBorder="1" applyAlignment="1" applyProtection="1">
      <alignment horizontal="right" vertical="center"/>
      <protection hidden="1"/>
    </xf>
    <xf numFmtId="4" fontId="8" fillId="0" borderId="10" xfId="53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/>
      <protection hidden="1"/>
    </xf>
    <xf numFmtId="4" fontId="17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8" fillId="0" borderId="10" xfId="54" applyNumberFormat="1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6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53" applyNumberFormat="1" applyFont="1" applyFill="1" applyBorder="1" applyAlignment="1" applyProtection="1">
      <alignment horizontal="center" vertical="center"/>
      <protection hidden="1"/>
    </xf>
    <xf numFmtId="2" fontId="19" fillId="0" borderId="10" xfId="0" applyNumberFormat="1" applyFont="1" applyBorder="1" applyAlignment="1">
      <alignment horizontal="right" vertical="center"/>
    </xf>
    <xf numFmtId="4" fontId="2" fillId="0" borderId="0" xfId="53" applyNumberFormat="1" applyFont="1">
      <alignment/>
      <protection/>
    </xf>
    <xf numFmtId="183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4" applyNumberFormat="1" applyFont="1" applyFill="1" applyBorder="1" applyAlignment="1" applyProtection="1">
      <alignment horizontal="center" wrapText="1"/>
      <protection hidden="1"/>
    </xf>
    <xf numFmtId="0" fontId="1" fillId="0" borderId="0" xfId="53" applyFont="1" applyAlignment="1" applyProtection="1">
      <alignment horizontal="right" vertical="center"/>
      <protection hidden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49" fontId="8" fillId="0" borderId="12" xfId="54" applyNumberFormat="1" applyFont="1" applyFill="1" applyBorder="1" applyAlignment="1" applyProtection="1">
      <alignment horizontal="left" wrapText="1"/>
      <protection hidden="1"/>
    </xf>
    <xf numFmtId="0" fontId="2" fillId="35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0" fontId="10" fillId="0" borderId="13" xfId="55" applyBorder="1" applyAlignment="1">
      <alignment horizontal="center"/>
      <protection/>
    </xf>
    <xf numFmtId="0" fontId="10" fillId="0" borderId="0" xfId="55">
      <alignment/>
      <protection/>
    </xf>
    <xf numFmtId="0" fontId="10" fillId="0" borderId="14" xfId="55" applyBorder="1" applyAlignment="1">
      <alignment horizontal="center"/>
      <protection/>
    </xf>
    <xf numFmtId="0" fontId="10" fillId="0" borderId="0" xfId="55" applyAlignment="1">
      <alignment horizontal="right"/>
      <protection/>
    </xf>
    <xf numFmtId="0" fontId="10" fillId="0" borderId="15" xfId="55" applyBorder="1">
      <alignment/>
      <protection/>
    </xf>
    <xf numFmtId="49" fontId="10" fillId="0" borderId="15" xfId="55" applyNumberFormat="1" applyBorder="1" applyAlignment="1">
      <alignment horizontal="center"/>
      <protection/>
    </xf>
    <xf numFmtId="0" fontId="25" fillId="0" borderId="0" xfId="55" applyFont="1">
      <alignment/>
      <protection/>
    </xf>
    <xf numFmtId="0" fontId="10" fillId="0" borderId="15" xfId="55" applyBorder="1" applyAlignment="1">
      <alignment horizontal="center"/>
      <protection/>
    </xf>
    <xf numFmtId="0" fontId="10" fillId="0" borderId="16" xfId="55" applyBorder="1" applyAlignment="1">
      <alignment horizontal="center"/>
      <protection/>
    </xf>
    <xf numFmtId="0" fontId="10" fillId="0" borderId="17" xfId="55" applyBorder="1" applyAlignment="1">
      <alignment horizontal="center"/>
      <protection/>
    </xf>
    <xf numFmtId="0" fontId="10" fillId="0" borderId="18" xfId="55" applyBorder="1" applyAlignment="1">
      <alignment horizontal="center"/>
      <protection/>
    </xf>
    <xf numFmtId="0" fontId="10" fillId="0" borderId="19" xfId="55" applyBorder="1" applyAlignment="1">
      <alignment horizontal="center"/>
      <protection/>
    </xf>
    <xf numFmtId="0" fontId="10" fillId="0" borderId="20" xfId="55" applyBorder="1" applyAlignment="1">
      <alignment horizontal="center"/>
      <protection/>
    </xf>
    <xf numFmtId="4" fontId="10" fillId="34" borderId="20" xfId="55" applyNumberFormat="1" applyFill="1" applyBorder="1">
      <alignment/>
      <protection/>
    </xf>
    <xf numFmtId="4" fontId="10" fillId="36" borderId="20" xfId="55" applyNumberFormat="1" applyFill="1" applyBorder="1">
      <alignment/>
      <protection/>
    </xf>
    <xf numFmtId="4" fontId="10" fillId="36" borderId="21" xfId="55" applyNumberFormat="1" applyFill="1" applyBorder="1">
      <alignment/>
      <protection/>
    </xf>
    <xf numFmtId="4" fontId="10" fillId="33" borderId="20" xfId="55" applyNumberFormat="1" applyFill="1" applyBorder="1">
      <alignment/>
      <protection/>
    </xf>
    <xf numFmtId="4" fontId="10" fillId="33" borderId="21" xfId="55" applyNumberFormat="1" applyFill="1" applyBorder="1">
      <alignment/>
      <protection/>
    </xf>
    <xf numFmtId="4" fontId="10" fillId="0" borderId="20" xfId="55" applyNumberFormat="1" applyBorder="1">
      <alignment/>
      <protection/>
    </xf>
    <xf numFmtId="0" fontId="10" fillId="0" borderId="0" xfId="55" applyBorder="1">
      <alignment/>
      <protection/>
    </xf>
    <xf numFmtId="0" fontId="10" fillId="33" borderId="20" xfId="55" applyFill="1" applyBorder="1" applyAlignment="1">
      <alignment horizontal="center"/>
      <protection/>
    </xf>
    <xf numFmtId="0" fontId="10" fillId="35" borderId="20" xfId="55" applyFill="1" applyBorder="1" applyAlignment="1">
      <alignment horizontal="center"/>
      <protection/>
    </xf>
    <xf numFmtId="4" fontId="10" fillId="35" borderId="20" xfId="55" applyNumberFormat="1" applyFill="1" applyBorder="1">
      <alignment/>
      <protection/>
    </xf>
    <xf numFmtId="2" fontId="10" fillId="0" borderId="0" xfId="55" applyNumberFormat="1" applyBorder="1">
      <alignment/>
      <protection/>
    </xf>
    <xf numFmtId="4" fontId="26" fillId="33" borderId="20" xfId="55" applyNumberFormat="1" applyFont="1" applyFill="1" applyBorder="1">
      <alignment/>
      <protection/>
    </xf>
    <xf numFmtId="186" fontId="27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27" fillId="0" borderId="10" xfId="53" applyNumberFormat="1" applyFont="1" applyFill="1" applyBorder="1" applyAlignment="1" applyProtection="1">
      <alignment horizontal="center" vertical="center"/>
      <protection hidden="1"/>
    </xf>
    <xf numFmtId="183" fontId="27" fillId="0" borderId="10" xfId="53" applyNumberFormat="1" applyFont="1" applyFill="1" applyBorder="1" applyAlignment="1" applyProtection="1">
      <alignment horizontal="center" vertical="center"/>
      <protection hidden="1"/>
    </xf>
    <xf numFmtId="4" fontId="27" fillId="0" borderId="10" xfId="53" applyNumberFormat="1" applyFont="1" applyFill="1" applyBorder="1" applyAlignment="1" applyProtection="1">
      <alignment horizontal="right" vertical="center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7" fillId="0" borderId="10" xfId="56" applyNumberFormat="1" applyFont="1" applyBorder="1" applyAlignment="1">
      <alignment horizontal="center" vertical="center"/>
      <protection/>
    </xf>
    <xf numFmtId="4" fontId="27" fillId="0" borderId="10" xfId="56" applyNumberFormat="1" applyFont="1" applyBorder="1" applyAlignment="1">
      <alignment horizontal="right" vertical="center"/>
      <protection/>
    </xf>
    <xf numFmtId="0" fontId="2" fillId="0" borderId="10" xfId="56" applyFont="1" applyBorder="1" applyAlignment="1">
      <alignment horizontal="left" vertical="center" wrapText="1"/>
      <protection/>
    </xf>
    <xf numFmtId="49" fontId="2" fillId="0" borderId="10" xfId="56" applyNumberFormat="1" applyFont="1" applyBorder="1" applyAlignment="1">
      <alignment horizontal="center" vertical="center"/>
      <protection/>
    </xf>
    <xf numFmtId="4" fontId="2" fillId="0" borderId="10" xfId="56" applyNumberFormat="1" applyFont="1" applyBorder="1" applyAlignment="1">
      <alignment horizontal="right" vertical="center"/>
      <protection/>
    </xf>
    <xf numFmtId="0" fontId="2" fillId="0" borderId="10" xfId="56" applyNumberFormat="1" applyFont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27" fillId="0" borderId="10" xfId="56" applyNumberFormat="1" applyFont="1" applyBorder="1" applyAlignment="1">
      <alignment horizontal="center" vertical="center"/>
      <protection/>
    </xf>
    <xf numFmtId="0" fontId="27" fillId="0" borderId="10" xfId="56" applyFont="1" applyBorder="1" applyAlignment="1">
      <alignment horizontal="left" vertical="center" wrapText="1"/>
      <protection/>
    </xf>
    <xf numFmtId="4" fontId="2" fillId="35" borderId="10" xfId="56" applyNumberFormat="1" applyFont="1" applyFill="1" applyBorder="1" applyAlignment="1">
      <alignment horizontal="right" vertical="center"/>
      <protection/>
    </xf>
    <xf numFmtId="4" fontId="27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 vertical="center"/>
    </xf>
    <xf numFmtId="49" fontId="27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2" fontId="17" fillId="0" borderId="10" xfId="0" applyNumberFormat="1" applyFont="1" applyBorder="1" applyAlignment="1">
      <alignment horizontal="right" vertical="center"/>
    </xf>
    <xf numFmtId="4" fontId="10" fillId="0" borderId="21" xfId="55" applyNumberFormat="1" applyBorder="1">
      <alignment/>
      <protection/>
    </xf>
    <xf numFmtId="14" fontId="10" fillId="0" borderId="15" xfId="55" applyNumberFormat="1" applyFont="1" applyBorder="1" applyAlignment="1">
      <alignment horizontal="center"/>
      <protection/>
    </xf>
    <xf numFmtId="0" fontId="10" fillId="0" borderId="0" xfId="55" applyFont="1">
      <alignment/>
      <protection/>
    </xf>
    <xf numFmtId="0" fontId="10" fillId="0" borderId="20" xfId="55" applyFont="1" applyBorder="1" applyAlignment="1">
      <alignment horizontal="center"/>
      <protection/>
    </xf>
    <xf numFmtId="4" fontId="10" fillId="34" borderId="21" xfId="55" applyNumberFormat="1" applyFont="1" applyFill="1" applyBorder="1">
      <alignment/>
      <protection/>
    </xf>
    <xf numFmtId="4" fontId="2" fillId="0" borderId="22" xfId="53" applyNumberFormat="1" applyFont="1" applyFill="1" applyBorder="1" applyAlignment="1" applyProtection="1">
      <alignment horizontal="right" vertical="center"/>
      <protection hidden="1"/>
    </xf>
    <xf numFmtId="4" fontId="2" fillId="37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4" fontId="10" fillId="38" borderId="20" xfId="55" applyNumberFormat="1" applyFill="1" applyBorder="1">
      <alignment/>
      <protection/>
    </xf>
    <xf numFmtId="4" fontId="10" fillId="38" borderId="21" xfId="55" applyNumberFormat="1" applyFill="1" applyBorder="1">
      <alignment/>
      <protection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2" fillId="0" borderId="10" xfId="54" applyNumberFormat="1" applyFont="1" applyFill="1" applyBorder="1" applyAlignment="1" applyProtection="1">
      <alignment horizontal="center" vertical="center"/>
      <protection hidden="1"/>
    </xf>
    <xf numFmtId="2" fontId="3" fillId="0" borderId="10" xfId="54" applyNumberFormat="1" applyFont="1" applyBorder="1" applyAlignment="1">
      <alignment vertical="center"/>
      <protection/>
    </xf>
    <xf numFmtId="49" fontId="2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3" fillId="0" borderId="10" xfId="54" applyNumberFormat="1" applyFont="1" applyBorder="1" applyAlignment="1">
      <alignment horizontal="right" vertical="center"/>
      <protection/>
    </xf>
    <xf numFmtId="4" fontId="2" fillId="0" borderId="10" xfId="54" applyNumberFormat="1" applyFont="1" applyFill="1" applyBorder="1" applyAlignment="1" applyProtection="1">
      <alignment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9" fontId="2" fillId="0" borderId="22" xfId="53" applyNumberFormat="1" applyFont="1" applyFill="1" applyBorder="1" applyAlignment="1" applyProtection="1">
      <alignment horizontal="center" vertical="center"/>
      <protection hidden="1"/>
    </xf>
    <xf numFmtId="186" fontId="6" fillId="0" borderId="24" xfId="53" applyNumberFormat="1" applyFont="1" applyFill="1" applyBorder="1" applyAlignment="1" applyProtection="1">
      <alignment horizontal="left" vertical="center" wrapText="1"/>
      <protection hidden="1"/>
    </xf>
    <xf numFmtId="186" fontId="2" fillId="0" borderId="25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6" applyFont="1" applyBorder="1" applyAlignment="1">
      <alignment horizontal="left" vertical="center" wrapText="1"/>
      <protection/>
    </xf>
    <xf numFmtId="4" fontId="6" fillId="0" borderId="10" xfId="56" applyNumberFormat="1" applyFont="1" applyBorder="1" applyAlignment="1">
      <alignment horizontal="right" vertical="center"/>
      <protection/>
    </xf>
    <xf numFmtId="49" fontId="28" fillId="0" borderId="10" xfId="56" applyNumberFormat="1" applyFont="1" applyBorder="1" applyAlignment="1">
      <alignment horizontal="center" vertical="center"/>
      <protection/>
    </xf>
    <xf numFmtId="4" fontId="6" fillId="35" borderId="10" xfId="56" applyNumberFormat="1" applyFont="1" applyFill="1" applyBorder="1" applyAlignment="1">
      <alignment horizontal="right" vertical="center"/>
      <protection/>
    </xf>
    <xf numFmtId="0" fontId="6" fillId="0" borderId="0" xfId="53" applyFont="1">
      <alignment/>
      <protection/>
    </xf>
    <xf numFmtId="0" fontId="2" fillId="0" borderId="24" xfId="0" applyFont="1" applyBorder="1" applyAlignment="1">
      <alignment horizontal="center" vertical="center"/>
    </xf>
    <xf numFmtId="4" fontId="2" fillId="35" borderId="24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183" fontId="2" fillId="0" borderId="22" xfId="53" applyNumberFormat="1" applyFont="1" applyFill="1" applyBorder="1" applyAlignment="1" applyProtection="1">
      <alignment horizontal="center" vertical="center"/>
      <protection hidden="1"/>
    </xf>
    <xf numFmtId="186" fontId="27" fillId="0" borderId="24" xfId="53" applyNumberFormat="1" applyFont="1" applyFill="1" applyBorder="1" applyAlignment="1" applyProtection="1">
      <alignment horizontal="left" vertical="center" wrapText="1"/>
      <protection hidden="1"/>
    </xf>
    <xf numFmtId="186" fontId="6" fillId="0" borderId="25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25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186" fontId="2" fillId="0" borderId="24" xfId="53" applyNumberFormat="1" applyFont="1" applyFill="1" applyBorder="1" applyAlignment="1" applyProtection="1">
      <alignment horizontal="left" vertical="center" wrapText="1"/>
      <protection hidden="1"/>
    </xf>
    <xf numFmtId="186" fontId="27" fillId="0" borderId="25" xfId="53" applyNumberFormat="1" applyFont="1" applyFill="1" applyBorder="1" applyAlignment="1" applyProtection="1">
      <alignment horizontal="left" vertical="center" wrapText="1"/>
      <protection hidden="1"/>
    </xf>
    <xf numFmtId="0" fontId="3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25" xfId="0" applyFont="1" applyBorder="1" applyAlignment="1">
      <alignment vertical="top" wrapText="1"/>
    </xf>
    <xf numFmtId="186" fontId="2" fillId="0" borderId="10" xfId="53" applyNumberFormat="1" applyFont="1" applyFill="1" applyBorder="1" applyAlignment="1" applyProtection="1">
      <alignment horizontal="left" vertical="top" wrapText="1"/>
      <protection hidden="1"/>
    </xf>
    <xf numFmtId="4" fontId="8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0" fillId="38" borderId="20" xfId="55" applyFill="1" applyBorder="1" applyAlignment="1">
      <alignment horizontal="center"/>
      <protection/>
    </xf>
    <xf numFmtId="0" fontId="0" fillId="38" borderId="24" xfId="0" applyFont="1" applyFill="1" applyBorder="1" applyAlignment="1">
      <alignment horizontal="center" vertical="center"/>
    </xf>
    <xf numFmtId="0" fontId="10" fillId="40" borderId="20" xfId="55" applyFill="1" applyBorder="1" applyAlignment="1">
      <alignment horizontal="center"/>
      <protection/>
    </xf>
    <xf numFmtId="0" fontId="10" fillId="39" borderId="20" xfId="55" applyFill="1" applyBorder="1" applyAlignment="1">
      <alignment horizontal="center"/>
      <protection/>
    </xf>
    <xf numFmtId="0" fontId="10" fillId="0" borderId="0" xfId="55" applyFill="1" applyBorder="1">
      <alignment/>
      <protection/>
    </xf>
    <xf numFmtId="0" fontId="1" fillId="0" borderId="20" xfId="0" applyFont="1" applyFill="1" applyBorder="1" applyAlignment="1">
      <alignment horizontal="left" vertical="top" wrapText="1"/>
    </xf>
    <xf numFmtId="49" fontId="2" fillId="0" borderId="10" xfId="54" applyNumberFormat="1" applyFont="1" applyFill="1" applyBorder="1" applyAlignment="1" applyProtection="1">
      <alignment horizontal="center" vertical="top" wrapText="1"/>
      <protection hidden="1"/>
    </xf>
    <xf numFmtId="186" fontId="6" fillId="0" borderId="10" xfId="53" applyNumberFormat="1" applyFont="1" applyFill="1" applyBorder="1" applyAlignment="1" applyProtection="1">
      <alignment horizontal="left" vertical="top" wrapText="1"/>
      <protection hidden="1"/>
    </xf>
    <xf numFmtId="186" fontId="27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>
      <alignment horizontal="left" vertical="top" wrapText="1"/>
    </xf>
    <xf numFmtId="0" fontId="1" fillId="36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30" fillId="38" borderId="10" xfId="0" applyFont="1" applyFill="1" applyBorder="1" applyAlignment="1">
      <alignment horizontal="left" vertical="top" wrapText="1"/>
    </xf>
    <xf numFmtId="0" fontId="1" fillId="38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37" borderId="10" xfId="0" applyFont="1" applyFill="1" applyBorder="1" applyAlignment="1">
      <alignment horizontal="left" vertical="top" wrapText="1"/>
    </xf>
    <xf numFmtId="0" fontId="22" fillId="39" borderId="17" xfId="55" applyFont="1" applyFill="1" applyBorder="1" applyAlignment="1">
      <alignment vertical="top" wrapText="1"/>
      <protection/>
    </xf>
    <xf numFmtId="0" fontId="22" fillId="40" borderId="17" xfId="55" applyFont="1" applyFill="1" applyBorder="1" applyAlignment="1">
      <alignment vertical="top" wrapText="1"/>
      <protection/>
    </xf>
    <xf numFmtId="0" fontId="22" fillId="33" borderId="17" xfId="55" applyFont="1" applyFill="1" applyBorder="1" applyAlignment="1">
      <alignment vertical="top" wrapText="1"/>
      <protection/>
    </xf>
    <xf numFmtId="0" fontId="29" fillId="0" borderId="17" xfId="55" applyFont="1" applyBorder="1" applyAlignment="1">
      <alignment vertical="top" wrapText="1"/>
      <protection/>
    </xf>
    <xf numFmtId="0" fontId="30" fillId="38" borderId="20" xfId="0" applyFont="1" applyFill="1" applyBorder="1" applyAlignment="1">
      <alignment horizontal="left" vertical="top" wrapText="1"/>
    </xf>
    <xf numFmtId="0" fontId="22" fillId="0" borderId="17" xfId="55" applyFont="1" applyBorder="1" applyAlignment="1">
      <alignment vertical="top" wrapText="1"/>
      <protection/>
    </xf>
    <xf numFmtId="0" fontId="22" fillId="35" borderId="17" xfId="55" applyFont="1" applyFill="1" applyBorder="1" applyAlignment="1">
      <alignment vertical="top" wrapText="1"/>
      <protection/>
    </xf>
    <xf numFmtId="0" fontId="22" fillId="38" borderId="17" xfId="55" applyFont="1" applyFill="1" applyBorder="1" applyAlignment="1">
      <alignment vertical="top" wrapText="1"/>
      <protection/>
    </xf>
    <xf numFmtId="0" fontId="22" fillId="0" borderId="26" xfId="55" applyFont="1" applyBorder="1" applyAlignment="1">
      <alignment horizontal="center" vertical="top" wrapText="1"/>
      <protection/>
    </xf>
    <xf numFmtId="0" fontId="22" fillId="0" borderId="27" xfId="55" applyFont="1" applyBorder="1" applyAlignment="1">
      <alignment horizontal="center" vertical="top" wrapText="1"/>
      <protection/>
    </xf>
    <xf numFmtId="0" fontId="22" fillId="0" borderId="28" xfId="55" applyFont="1" applyBorder="1" applyAlignment="1">
      <alignment horizontal="center" vertical="top" wrapText="1"/>
      <protection/>
    </xf>
    <xf numFmtId="0" fontId="22" fillId="0" borderId="17" xfId="55" applyFont="1" applyBorder="1" applyAlignment="1">
      <alignment horizontal="center" vertical="center"/>
      <protection/>
    </xf>
    <xf numFmtId="0" fontId="22" fillId="0" borderId="27" xfId="55" applyFont="1" applyBorder="1" applyAlignment="1">
      <alignment horizontal="center" vertical="center" wrapText="1"/>
      <protection/>
    </xf>
    <xf numFmtId="0" fontId="2" fillId="0" borderId="10" xfId="56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2" fontId="3" fillId="0" borderId="10" xfId="54" applyNumberFormat="1" applyFont="1" applyBorder="1" applyAlignment="1">
      <alignment horizontal="center" vertical="center"/>
      <protection/>
    </xf>
    <xf numFmtId="49" fontId="8" fillId="0" borderId="12" xfId="54" applyNumberFormat="1" applyFont="1" applyFill="1" applyBorder="1" applyAlignment="1" applyProtection="1">
      <alignment horizontal="center" wrapText="1"/>
      <protection hidden="1"/>
    </xf>
    <xf numFmtId="49" fontId="2" fillId="0" borderId="22" xfId="54" applyNumberFormat="1" applyFont="1" applyFill="1" applyBorder="1" applyAlignment="1" applyProtection="1">
      <alignment horizontal="center" vertical="center"/>
      <protection hidden="1"/>
    </xf>
    <xf numFmtId="49" fontId="2" fillId="0" borderId="12" xfId="54" applyNumberFormat="1" applyFont="1" applyFill="1" applyBorder="1" applyAlignment="1" applyProtection="1">
      <alignment horizontal="center" vertical="center" wrapText="1"/>
      <protection hidden="1"/>
    </xf>
    <xf numFmtId="4" fontId="8" fillId="0" borderId="10" xfId="56" applyNumberFormat="1" applyFont="1" applyBorder="1" applyAlignment="1">
      <alignment horizontal="right" vertical="center"/>
      <protection/>
    </xf>
    <xf numFmtId="49" fontId="2" fillId="0" borderId="22" xfId="56" applyNumberFormat="1" applyFont="1" applyBorder="1" applyAlignment="1">
      <alignment horizontal="center" vertical="center"/>
      <protection/>
    </xf>
    <xf numFmtId="0" fontId="17" fillId="0" borderId="25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6" fillId="0" borderId="22" xfId="56" applyNumberFormat="1" applyFont="1" applyBorder="1" applyAlignment="1">
      <alignment horizontal="center" vertical="center"/>
      <protection/>
    </xf>
    <xf numFmtId="49" fontId="2" fillId="39" borderId="10" xfId="0" applyNumberFormat="1" applyFont="1" applyFill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/>
    </xf>
    <xf numFmtId="49" fontId="2" fillId="38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41" borderId="10" xfId="0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4" fontId="2" fillId="41" borderId="10" xfId="0" applyNumberFormat="1" applyFont="1" applyFill="1" applyBorder="1" applyAlignment="1">
      <alignment horizontal="center" vertical="center"/>
    </xf>
    <xf numFmtId="49" fontId="10" fillId="39" borderId="29" xfId="55" applyNumberFormat="1" applyFill="1" applyBorder="1" applyAlignment="1">
      <alignment horizontal="center"/>
      <protection/>
    </xf>
    <xf numFmtId="49" fontId="10" fillId="40" borderId="29" xfId="55" applyNumberFormat="1" applyFill="1" applyBorder="1" applyAlignment="1">
      <alignment horizontal="center"/>
      <protection/>
    </xf>
    <xf numFmtId="49" fontId="10" fillId="38" borderId="29" xfId="55" applyNumberFormat="1" applyFill="1" applyBorder="1" applyAlignment="1">
      <alignment horizontal="center"/>
      <protection/>
    </xf>
    <xf numFmtId="49" fontId="10" fillId="0" borderId="29" xfId="55" applyNumberFormat="1" applyBorder="1" applyAlignment="1">
      <alignment horizontal="center"/>
      <protection/>
    </xf>
    <xf numFmtId="49" fontId="10" fillId="0" borderId="30" xfId="55" applyNumberFormat="1" applyBorder="1" applyAlignment="1">
      <alignment horizontal="center"/>
      <protection/>
    </xf>
    <xf numFmtId="49" fontId="10" fillId="38" borderId="30" xfId="55" applyNumberFormat="1" applyFill="1" applyBorder="1" applyAlignment="1">
      <alignment horizontal="center"/>
      <protection/>
    </xf>
    <xf numFmtId="49" fontId="10" fillId="33" borderId="29" xfId="55" applyNumberFormat="1" applyFill="1" applyBorder="1" applyAlignment="1">
      <alignment horizontal="center"/>
      <protection/>
    </xf>
    <xf numFmtId="49" fontId="10" fillId="35" borderId="29" xfId="55" applyNumberFormat="1" applyFill="1" applyBorder="1" applyAlignment="1">
      <alignment horizontal="center"/>
      <protection/>
    </xf>
    <xf numFmtId="49" fontId="10" fillId="0" borderId="20" xfId="55" applyNumberFormat="1" applyBorder="1" applyAlignment="1">
      <alignment horizontal="center"/>
      <protection/>
    </xf>
    <xf numFmtId="0" fontId="0" fillId="0" borderId="13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0" fillId="0" borderId="20" xfId="55" applyBorder="1">
      <alignment/>
      <protection/>
    </xf>
    <xf numFmtId="49" fontId="10" fillId="0" borderId="20" xfId="55" applyNumberFormat="1" applyBorder="1">
      <alignment/>
      <protection/>
    </xf>
    <xf numFmtId="0" fontId="1" fillId="38" borderId="24" xfId="0" applyFont="1" applyFill="1" applyBorder="1" applyAlignment="1">
      <alignment horizontal="left" vertical="top" wrapText="1"/>
    </xf>
    <xf numFmtId="0" fontId="0" fillId="38" borderId="20" xfId="0" applyFont="1" applyFill="1" applyBorder="1" applyAlignment="1">
      <alignment horizontal="center" vertical="center"/>
    </xf>
    <xf numFmtId="186" fontId="2" fillId="0" borderId="25" xfId="53" applyNumberFormat="1" applyFont="1" applyFill="1" applyBorder="1" applyAlignment="1" applyProtection="1">
      <alignment horizontal="left" vertical="top" wrapText="1"/>
      <protection hidden="1"/>
    </xf>
    <xf numFmtId="0" fontId="1" fillId="0" borderId="0" xfId="53" applyFont="1" applyAlignment="1" applyProtection="1">
      <alignment horizontal="right" vertical="center"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32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35" borderId="24" xfId="0" applyFont="1" applyFill="1" applyBorder="1" applyAlignment="1">
      <alignment horizontal="left" vertical="top" wrapText="1"/>
    </xf>
    <xf numFmtId="0" fontId="1" fillId="35" borderId="25" xfId="0" applyFont="1" applyFill="1" applyBorder="1" applyAlignment="1">
      <alignment horizontal="left" vertical="top" wrapText="1"/>
    </xf>
    <xf numFmtId="0" fontId="31" fillId="0" borderId="24" xfId="0" applyFont="1" applyFill="1" applyBorder="1" applyAlignment="1">
      <alignment horizontal="left" vertical="top" wrapText="1"/>
    </xf>
    <xf numFmtId="0" fontId="31" fillId="0" borderId="25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20" fillId="0" borderId="0" xfId="55" applyFont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10" fillId="0" borderId="0" xfId="55" applyAlignment="1">
      <alignment horizontal="left"/>
      <protection/>
    </xf>
    <xf numFmtId="0" fontId="20" fillId="0" borderId="39" xfId="55" applyFont="1" applyBorder="1" applyAlignment="1">
      <alignment horizontal="center"/>
      <protection/>
    </xf>
    <xf numFmtId="0" fontId="20" fillId="0" borderId="0" xfId="55" applyFont="1" applyBorder="1" applyAlignment="1">
      <alignment horizontal="center"/>
      <protection/>
    </xf>
    <xf numFmtId="0" fontId="14" fillId="0" borderId="20" xfId="0" applyFont="1" applyBorder="1" applyAlignment="1">
      <alignment horizontal="left" vertical="top" wrapText="1"/>
    </xf>
    <xf numFmtId="0" fontId="22" fillId="35" borderId="19" xfId="55" applyFont="1" applyFill="1" applyBorder="1" applyAlignment="1">
      <alignment vertical="top" wrapText="1"/>
      <protection/>
    </xf>
    <xf numFmtId="0" fontId="22" fillId="35" borderId="40" xfId="55" applyFont="1" applyFill="1" applyBorder="1" applyAlignment="1">
      <alignment vertical="top" wrapText="1"/>
      <protection/>
    </xf>
    <xf numFmtId="0" fontId="22" fillId="35" borderId="35" xfId="55" applyFont="1" applyFill="1" applyBorder="1" applyAlignment="1">
      <alignment vertical="top" wrapText="1"/>
      <protection/>
    </xf>
    <xf numFmtId="0" fontId="22" fillId="35" borderId="36" xfId="55" applyFont="1" applyFill="1" applyBorder="1" applyAlignment="1">
      <alignment vertical="top" wrapText="1"/>
      <protection/>
    </xf>
    <xf numFmtId="0" fontId="22" fillId="0" borderId="19" xfId="55" applyFont="1" applyBorder="1" applyAlignment="1">
      <alignment vertical="top" wrapText="1"/>
      <protection/>
    </xf>
    <xf numFmtId="0" fontId="22" fillId="0" borderId="40" xfId="55" applyFont="1" applyBorder="1" applyAlignment="1">
      <alignment vertical="top" wrapText="1"/>
      <protection/>
    </xf>
    <xf numFmtId="0" fontId="31" fillId="0" borderId="41" xfId="0" applyFont="1" applyFill="1" applyBorder="1" applyAlignment="1">
      <alignment horizontal="left" vertical="top" wrapText="1"/>
    </xf>
    <xf numFmtId="0" fontId="31" fillId="0" borderId="42" xfId="0" applyFont="1" applyFill="1" applyBorder="1" applyAlignment="1">
      <alignment horizontal="left" vertical="top" wrapText="1"/>
    </xf>
    <xf numFmtId="0" fontId="31" fillId="0" borderId="43" xfId="0" applyFont="1" applyFill="1" applyBorder="1" applyAlignment="1">
      <alignment horizontal="left" vertical="top" wrapText="1"/>
    </xf>
    <xf numFmtId="0" fontId="31" fillId="0" borderId="44" xfId="0" applyFont="1" applyFill="1" applyBorder="1" applyAlignment="1">
      <alignment horizontal="left" vertical="top" wrapText="1"/>
    </xf>
    <xf numFmtId="49" fontId="8" fillId="0" borderId="12" xfId="54" applyNumberFormat="1" applyFont="1" applyFill="1" applyBorder="1" applyAlignment="1" applyProtection="1">
      <alignment horizontal="left" vertical="top" wrapText="1"/>
      <protection hidden="1"/>
    </xf>
    <xf numFmtId="49" fontId="8" fillId="0" borderId="45" xfId="54" applyNumberFormat="1" applyFont="1" applyFill="1" applyBorder="1" applyAlignment="1" applyProtection="1">
      <alignment horizontal="left" vertical="top" wrapText="1"/>
      <protection hidden="1"/>
    </xf>
    <xf numFmtId="49" fontId="8" fillId="0" borderId="22" xfId="54" applyNumberFormat="1" applyFont="1" applyFill="1" applyBorder="1" applyAlignment="1" applyProtection="1">
      <alignment horizontal="left" vertical="top" wrapText="1"/>
      <protection hidden="1"/>
    </xf>
    <xf numFmtId="0" fontId="8" fillId="0" borderId="12" xfId="54" applyNumberFormat="1" applyFont="1" applyFill="1" applyBorder="1" applyAlignment="1" applyProtection="1">
      <alignment horizontal="left" wrapText="1"/>
      <protection hidden="1"/>
    </xf>
    <xf numFmtId="0" fontId="8" fillId="0" borderId="45" xfId="54" applyNumberFormat="1" applyFont="1" applyFill="1" applyBorder="1" applyAlignment="1" applyProtection="1">
      <alignment horizontal="left" wrapText="1"/>
      <protection hidden="1"/>
    </xf>
    <xf numFmtId="0" fontId="8" fillId="0" borderId="22" xfId="54" applyNumberFormat="1" applyFont="1" applyFill="1" applyBorder="1" applyAlignment="1" applyProtection="1">
      <alignment horizontal="left" wrapText="1"/>
      <protection hidden="1"/>
    </xf>
    <xf numFmtId="49" fontId="8" fillId="0" borderId="12" xfId="54" applyNumberFormat="1" applyFont="1" applyFill="1" applyBorder="1" applyAlignment="1" applyProtection="1">
      <alignment horizontal="left" wrapText="1"/>
      <protection hidden="1"/>
    </xf>
    <xf numFmtId="49" fontId="8" fillId="0" borderId="45" xfId="54" applyNumberFormat="1" applyFont="1" applyFill="1" applyBorder="1" applyAlignment="1" applyProtection="1">
      <alignment horizontal="left" wrapText="1"/>
      <protection hidden="1"/>
    </xf>
    <xf numFmtId="49" fontId="8" fillId="0" borderId="22" xfId="54" applyNumberFormat="1" applyFont="1" applyFill="1" applyBorder="1" applyAlignment="1" applyProtection="1">
      <alignment horizontal="left" wrapText="1"/>
      <protection hidden="1"/>
    </xf>
    <xf numFmtId="0" fontId="6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7" fillId="0" borderId="0" xfId="54" applyFont="1" applyFill="1" applyBorder="1" applyAlignment="1">
      <alignment horizontal="center" vertical="top" wrapText="1"/>
      <protection/>
    </xf>
    <xf numFmtId="49" fontId="0" fillId="0" borderId="0" xfId="54" applyNumberFormat="1" applyFont="1" applyAlignment="1">
      <alignment/>
      <protection/>
    </xf>
    <xf numFmtId="0" fontId="0" fillId="0" borderId="0" xfId="0" applyAlignment="1">
      <alignment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2" fontId="6" fillId="0" borderId="24" xfId="53" applyNumberFormat="1" applyFont="1" applyFill="1" applyBorder="1" applyAlignment="1" applyProtection="1">
      <alignment horizontal="center" vertical="center" textRotation="90" wrapText="1"/>
      <protection hidden="1"/>
    </xf>
    <xf numFmtId="2" fontId="6" fillId="0" borderId="25" xfId="53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0" xfId="53" applyFont="1" applyAlignment="1" applyProtection="1">
      <alignment horizontal="center" vertical="center" wrapText="1"/>
      <protection hidden="1"/>
    </xf>
    <xf numFmtId="49" fontId="9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53" applyFont="1" applyAlignment="1" applyProtection="1">
      <alignment horizontal="right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4" xfId="54"/>
    <cellStyle name="Обычный_Лист1" xfId="55"/>
    <cellStyle name="Обычный_функц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8.8515625" style="82" customWidth="1"/>
    <col min="2" max="2" width="4.140625" style="71" customWidth="1"/>
    <col min="3" max="3" width="20.8515625" style="71" customWidth="1"/>
    <col min="4" max="4" width="12.00390625" style="71" customWidth="1"/>
    <col min="5" max="5" width="12.00390625" style="72" customWidth="1"/>
    <col min="6" max="6" width="8.28125" style="71" customWidth="1"/>
    <col min="7" max="16384" width="9.140625" style="71" customWidth="1"/>
  </cols>
  <sheetData>
    <row r="1" spans="4:7" ht="15">
      <c r="D1" s="275" t="s">
        <v>135</v>
      </c>
      <c r="E1" s="275"/>
      <c r="F1" s="275"/>
      <c r="G1" s="72"/>
    </row>
    <row r="2" spans="4:7" ht="15">
      <c r="D2" s="275" t="s">
        <v>136</v>
      </c>
      <c r="E2" s="275"/>
      <c r="F2" s="275"/>
      <c r="G2" s="72"/>
    </row>
    <row r="3" spans="4:7" ht="15">
      <c r="D3" s="275" t="s">
        <v>97</v>
      </c>
      <c r="E3" s="275"/>
      <c r="F3" s="275"/>
      <c r="G3" s="72"/>
    </row>
    <row r="4" spans="1:7" ht="15">
      <c r="A4" s="82" t="s">
        <v>17</v>
      </c>
      <c r="D4" s="275" t="s">
        <v>442</v>
      </c>
      <c r="E4" s="275"/>
      <c r="F4" s="275"/>
      <c r="G4" s="72"/>
    </row>
    <row r="5" spans="1:6" ht="15.75">
      <c r="A5" s="83"/>
      <c r="B5" s="73"/>
      <c r="C5" s="73"/>
      <c r="E5" s="88"/>
      <c r="F5" s="89"/>
    </row>
    <row r="6" spans="1:6" ht="33.75" customHeight="1">
      <c r="A6" s="276" t="s">
        <v>391</v>
      </c>
      <c r="B6" s="277"/>
      <c r="C6" s="277"/>
      <c r="D6" s="277"/>
      <c r="E6" s="277"/>
      <c r="F6" s="277"/>
    </row>
    <row r="7" spans="1:6" s="27" customFormat="1" ht="33" customHeight="1">
      <c r="A7" s="90" t="s">
        <v>79</v>
      </c>
      <c r="B7" s="91" t="s">
        <v>77</v>
      </c>
      <c r="C7" s="91" t="s">
        <v>157</v>
      </c>
      <c r="D7" s="91" t="s">
        <v>133</v>
      </c>
      <c r="E7" s="91" t="s">
        <v>80</v>
      </c>
      <c r="F7" s="91" t="s">
        <v>96</v>
      </c>
    </row>
    <row r="8" spans="1:6" s="27" customFormat="1" ht="12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</row>
    <row r="9" spans="1:6" s="27" customFormat="1" ht="21">
      <c r="A9" s="87" t="s">
        <v>392</v>
      </c>
      <c r="B9" s="249" t="s">
        <v>393</v>
      </c>
      <c r="C9" s="190" t="s">
        <v>78</v>
      </c>
      <c r="D9" s="106">
        <f>D10+D61</f>
        <v>8923175.4</v>
      </c>
      <c r="E9" s="106">
        <f>E10+E61</f>
        <v>8935225.27</v>
      </c>
      <c r="F9" s="106">
        <f>E9/D9*100</f>
        <v>100.13504015622061</v>
      </c>
    </row>
    <row r="10" spans="1:6" s="27" customFormat="1" ht="22.5" customHeight="1">
      <c r="A10" s="218" t="s">
        <v>168</v>
      </c>
      <c r="B10" s="250" t="s">
        <v>393</v>
      </c>
      <c r="C10" s="189" t="s">
        <v>81</v>
      </c>
      <c r="D10" s="107">
        <f>D11+D29+D40+D44+D52+D19</f>
        <v>1953616.5999999999</v>
      </c>
      <c r="E10" s="107">
        <f>E11+E29+E40+E44+E52+E19</f>
        <v>1965666.4699999997</v>
      </c>
      <c r="F10" s="107">
        <f aca="true" t="shared" si="0" ref="F10:F82">E10/D10*100</f>
        <v>100.61679809641258</v>
      </c>
    </row>
    <row r="11" spans="1:6" s="70" customFormat="1" ht="12.75">
      <c r="A11" s="219" t="s">
        <v>51</v>
      </c>
      <c r="B11" s="250" t="s">
        <v>393</v>
      </c>
      <c r="C11" s="189" t="s">
        <v>82</v>
      </c>
      <c r="D11" s="108">
        <f>D12</f>
        <v>147000</v>
      </c>
      <c r="E11" s="108">
        <f>E12</f>
        <v>160107.97</v>
      </c>
      <c r="F11" s="108">
        <f t="shared" si="0"/>
        <v>108.91698639455782</v>
      </c>
    </row>
    <row r="12" spans="1:6" s="70" customFormat="1" ht="10.5" customHeight="1">
      <c r="A12" s="199" t="s">
        <v>52</v>
      </c>
      <c r="B12" s="29" t="s">
        <v>393</v>
      </c>
      <c r="C12" s="24" t="s">
        <v>83</v>
      </c>
      <c r="D12" s="103">
        <f>D13+D17+D15</f>
        <v>147000</v>
      </c>
      <c r="E12" s="103">
        <f>E13+E17+E15</f>
        <v>160107.97</v>
      </c>
      <c r="F12" s="109">
        <f t="shared" si="0"/>
        <v>108.91698639455782</v>
      </c>
    </row>
    <row r="13" spans="1:6" s="27" customFormat="1" ht="72.75" customHeight="1">
      <c r="A13" s="278" t="s">
        <v>184</v>
      </c>
      <c r="B13" s="29" t="s">
        <v>393</v>
      </c>
      <c r="C13" s="24" t="s">
        <v>185</v>
      </c>
      <c r="D13" s="103">
        <f>D14</f>
        <v>147000</v>
      </c>
      <c r="E13" s="103">
        <f>E14</f>
        <v>159239.29</v>
      </c>
      <c r="F13" s="109">
        <f t="shared" si="0"/>
        <v>108.32604761904763</v>
      </c>
    </row>
    <row r="14" spans="1:6" s="27" customFormat="1" ht="19.5" customHeight="1">
      <c r="A14" s="279"/>
      <c r="B14" s="29" t="s">
        <v>393</v>
      </c>
      <c r="C14" s="24" t="s">
        <v>394</v>
      </c>
      <c r="D14" s="103">
        <v>147000</v>
      </c>
      <c r="E14" s="103">
        <v>159239.29</v>
      </c>
      <c r="F14" s="109">
        <f t="shared" si="0"/>
        <v>108.32604761904763</v>
      </c>
    </row>
    <row r="15" spans="1:6" s="27" customFormat="1" ht="116.25" customHeight="1">
      <c r="A15" s="278" t="s">
        <v>397</v>
      </c>
      <c r="B15" s="29" t="s">
        <v>393</v>
      </c>
      <c r="C15" s="24" t="s">
        <v>260</v>
      </c>
      <c r="D15" s="103">
        <f>D16</f>
        <v>0</v>
      </c>
      <c r="E15" s="103">
        <f>E16</f>
        <v>-1.15</v>
      </c>
      <c r="F15" s="109">
        <v>0</v>
      </c>
    </row>
    <row r="16" spans="1:6" s="27" customFormat="1" ht="22.5" customHeight="1">
      <c r="A16" s="279"/>
      <c r="B16" s="29" t="s">
        <v>393</v>
      </c>
      <c r="C16" s="24" t="s">
        <v>395</v>
      </c>
      <c r="D16" s="103">
        <v>0</v>
      </c>
      <c r="E16" s="103">
        <v>-1.15</v>
      </c>
      <c r="F16" s="109"/>
    </row>
    <row r="17" spans="1:6" s="70" customFormat="1" ht="35.25" customHeight="1">
      <c r="A17" s="278" t="s">
        <v>209</v>
      </c>
      <c r="B17" s="29" t="s">
        <v>393</v>
      </c>
      <c r="C17" s="24" t="s">
        <v>187</v>
      </c>
      <c r="D17" s="103">
        <f>D18</f>
        <v>0</v>
      </c>
      <c r="E17" s="103">
        <f>E18</f>
        <v>869.83</v>
      </c>
      <c r="F17" s="109">
        <v>0</v>
      </c>
    </row>
    <row r="18" spans="1:6" s="70" customFormat="1" ht="21" customHeight="1">
      <c r="A18" s="279"/>
      <c r="B18" s="29" t="s">
        <v>393</v>
      </c>
      <c r="C18" s="24" t="s">
        <v>396</v>
      </c>
      <c r="D18" s="103">
        <v>0</v>
      </c>
      <c r="E18" s="103">
        <v>869.83</v>
      </c>
      <c r="F18" s="110">
        <v>0</v>
      </c>
    </row>
    <row r="19" spans="1:6" s="70" customFormat="1" ht="31.5" customHeight="1">
      <c r="A19" s="220" t="s">
        <v>210</v>
      </c>
      <c r="B19" s="251" t="s">
        <v>393</v>
      </c>
      <c r="C19" s="166" t="s">
        <v>216</v>
      </c>
      <c r="D19" s="167">
        <f>D20</f>
        <v>179200</v>
      </c>
      <c r="E19" s="167">
        <f>E20</f>
        <v>193745.75</v>
      </c>
      <c r="F19" s="167">
        <f t="shared" si="0"/>
        <v>108.11704799107143</v>
      </c>
    </row>
    <row r="20" spans="1:6" s="70" customFormat="1" ht="32.25" customHeight="1">
      <c r="A20" s="207" t="s">
        <v>211</v>
      </c>
      <c r="B20" s="29" t="s">
        <v>393</v>
      </c>
      <c r="C20" s="24" t="s">
        <v>217</v>
      </c>
      <c r="D20" s="103">
        <f>D21+D23+D25+D27</f>
        <v>179200</v>
      </c>
      <c r="E20" s="103">
        <f>E21+E23+E25+E27</f>
        <v>193745.75</v>
      </c>
      <c r="F20" s="109">
        <f t="shared" si="0"/>
        <v>108.11704799107143</v>
      </c>
    </row>
    <row r="21" spans="1:6" s="70" customFormat="1" ht="64.5" customHeight="1">
      <c r="A21" s="280" t="s">
        <v>212</v>
      </c>
      <c r="B21" s="29" t="s">
        <v>393</v>
      </c>
      <c r="C21" s="24" t="s">
        <v>218</v>
      </c>
      <c r="D21" s="103">
        <f>D22</f>
        <v>66600</v>
      </c>
      <c r="E21" s="103">
        <f>E22</f>
        <v>86326.38</v>
      </c>
      <c r="F21" s="109">
        <f t="shared" si="0"/>
        <v>129.6191891891892</v>
      </c>
    </row>
    <row r="22" spans="1:6" s="70" customFormat="1" ht="17.25" customHeight="1">
      <c r="A22" s="281"/>
      <c r="B22" s="29" t="s">
        <v>393</v>
      </c>
      <c r="C22" s="24" t="s">
        <v>398</v>
      </c>
      <c r="D22" s="103">
        <v>66600</v>
      </c>
      <c r="E22" s="103">
        <v>86326.38</v>
      </c>
      <c r="F22" s="110">
        <f t="shared" si="0"/>
        <v>129.6191891891892</v>
      </c>
    </row>
    <row r="23" spans="1:6" s="70" customFormat="1" ht="79.5" customHeight="1">
      <c r="A23" s="280" t="s">
        <v>213</v>
      </c>
      <c r="B23" s="29" t="s">
        <v>393</v>
      </c>
      <c r="C23" s="24" t="s">
        <v>219</v>
      </c>
      <c r="D23" s="103">
        <f>D24</f>
        <v>500</v>
      </c>
      <c r="E23" s="103">
        <f>E24</f>
        <v>831.38</v>
      </c>
      <c r="F23" s="109">
        <f t="shared" si="0"/>
        <v>166.276</v>
      </c>
    </row>
    <row r="24" spans="1:6" s="70" customFormat="1" ht="27" customHeight="1">
      <c r="A24" s="281"/>
      <c r="B24" s="29" t="s">
        <v>393</v>
      </c>
      <c r="C24" s="24" t="s">
        <v>399</v>
      </c>
      <c r="D24" s="103">
        <v>500</v>
      </c>
      <c r="E24" s="103">
        <v>831.38</v>
      </c>
      <c r="F24" s="110">
        <f t="shared" si="0"/>
        <v>166.276</v>
      </c>
    </row>
    <row r="25" spans="1:6" s="70" customFormat="1" ht="69" customHeight="1">
      <c r="A25" s="280" t="s">
        <v>400</v>
      </c>
      <c r="B25" s="29" t="s">
        <v>393</v>
      </c>
      <c r="C25" s="24" t="s">
        <v>220</v>
      </c>
      <c r="D25" s="103">
        <f>D26</f>
        <v>122400</v>
      </c>
      <c r="E25" s="103">
        <f>E26</f>
        <v>125929.99</v>
      </c>
      <c r="F25" s="109">
        <f t="shared" si="0"/>
        <v>102.88397875816995</v>
      </c>
    </row>
    <row r="26" spans="1:6" s="70" customFormat="1" ht="20.25" customHeight="1">
      <c r="A26" s="281"/>
      <c r="B26" s="29" t="s">
        <v>393</v>
      </c>
      <c r="C26" s="24" t="s">
        <v>401</v>
      </c>
      <c r="D26" s="103">
        <v>122400</v>
      </c>
      <c r="E26" s="103">
        <v>125929.99</v>
      </c>
      <c r="F26" s="110">
        <f t="shared" si="0"/>
        <v>102.88397875816995</v>
      </c>
    </row>
    <row r="27" spans="1:6" s="70" customFormat="1" ht="65.25" customHeight="1">
      <c r="A27" s="280" t="s">
        <v>403</v>
      </c>
      <c r="B27" s="29" t="s">
        <v>393</v>
      </c>
      <c r="C27" s="24" t="s">
        <v>221</v>
      </c>
      <c r="D27" s="103">
        <f>D28</f>
        <v>-10300</v>
      </c>
      <c r="E27" s="103">
        <f>E28</f>
        <v>-19342</v>
      </c>
      <c r="F27" s="109">
        <f t="shared" si="0"/>
        <v>187.7864077669903</v>
      </c>
    </row>
    <row r="28" spans="1:6" s="70" customFormat="1" ht="24.75" customHeight="1">
      <c r="A28" s="281"/>
      <c r="B28" s="29" t="s">
        <v>393</v>
      </c>
      <c r="C28" s="24" t="s">
        <v>402</v>
      </c>
      <c r="D28" s="103">
        <v>-10300</v>
      </c>
      <c r="E28" s="103">
        <v>-19342</v>
      </c>
      <c r="F28" s="110">
        <f t="shared" si="0"/>
        <v>187.7864077669903</v>
      </c>
    </row>
    <row r="29" spans="1:6" s="70" customFormat="1" ht="12.75">
      <c r="A29" s="219" t="s">
        <v>48</v>
      </c>
      <c r="B29" s="252" t="s">
        <v>393</v>
      </c>
      <c r="C29" s="86" t="s">
        <v>84</v>
      </c>
      <c r="D29" s="108">
        <f>D30+D33</f>
        <v>771805</v>
      </c>
      <c r="E29" s="108">
        <f>E30+E33</f>
        <v>748972.27</v>
      </c>
      <c r="F29" s="108">
        <f t="shared" si="0"/>
        <v>97.04164523422367</v>
      </c>
    </row>
    <row r="30" spans="1:6" s="70" customFormat="1" ht="10.5" customHeight="1">
      <c r="A30" s="199" t="s">
        <v>49</v>
      </c>
      <c r="B30" s="29" t="s">
        <v>393</v>
      </c>
      <c r="C30" s="24" t="s">
        <v>85</v>
      </c>
      <c r="D30" s="103">
        <f>D31</f>
        <v>186000</v>
      </c>
      <c r="E30" s="103">
        <f>E31</f>
        <v>167785.32</v>
      </c>
      <c r="F30" s="109">
        <f t="shared" si="0"/>
        <v>90.20716129032257</v>
      </c>
    </row>
    <row r="31" spans="1:6" s="70" customFormat="1" ht="39.75" customHeight="1">
      <c r="A31" s="282" t="s">
        <v>404</v>
      </c>
      <c r="B31" s="29" t="s">
        <v>393</v>
      </c>
      <c r="C31" s="24" t="s">
        <v>86</v>
      </c>
      <c r="D31" s="103">
        <f>D32</f>
        <v>186000</v>
      </c>
      <c r="E31" s="103">
        <f>E32</f>
        <v>167785.32</v>
      </c>
      <c r="F31" s="109">
        <f t="shared" si="0"/>
        <v>90.20716129032257</v>
      </c>
    </row>
    <row r="32" spans="1:6" s="70" customFormat="1" ht="19.5" customHeight="1">
      <c r="A32" s="283"/>
      <c r="B32" s="29" t="s">
        <v>393</v>
      </c>
      <c r="C32" s="24" t="s">
        <v>405</v>
      </c>
      <c r="D32" s="103">
        <v>186000</v>
      </c>
      <c r="E32" s="103">
        <v>167785.32</v>
      </c>
      <c r="F32" s="110">
        <f t="shared" si="0"/>
        <v>90.20716129032257</v>
      </c>
    </row>
    <row r="33" spans="1:6" s="70" customFormat="1" ht="11.25" customHeight="1">
      <c r="A33" s="199" t="s">
        <v>87</v>
      </c>
      <c r="B33" s="29" t="s">
        <v>393</v>
      </c>
      <c r="C33" s="24" t="s">
        <v>88</v>
      </c>
      <c r="D33" s="103">
        <f>D34+D37</f>
        <v>585805</v>
      </c>
      <c r="E33" s="103">
        <f>E34+E37</f>
        <v>581186.9500000001</v>
      </c>
      <c r="F33" s="109">
        <f t="shared" si="0"/>
        <v>99.21167453333449</v>
      </c>
    </row>
    <row r="34" spans="1:6" s="70" customFormat="1" ht="10.5" customHeight="1">
      <c r="A34" s="198" t="s">
        <v>261</v>
      </c>
      <c r="B34" s="29" t="s">
        <v>393</v>
      </c>
      <c r="C34" s="24" t="s">
        <v>264</v>
      </c>
      <c r="D34" s="103">
        <f>D35</f>
        <v>533505</v>
      </c>
      <c r="E34" s="103">
        <f>E35</f>
        <v>535072.77</v>
      </c>
      <c r="F34" s="109">
        <f t="shared" si="0"/>
        <v>100.29386228807601</v>
      </c>
    </row>
    <row r="35" spans="1:6" s="70" customFormat="1" ht="28.5" customHeight="1">
      <c r="A35" s="286" t="s">
        <v>262</v>
      </c>
      <c r="B35" s="29" t="s">
        <v>393</v>
      </c>
      <c r="C35" s="24" t="s">
        <v>265</v>
      </c>
      <c r="D35" s="103">
        <f>D36</f>
        <v>533505</v>
      </c>
      <c r="E35" s="103">
        <f>E36</f>
        <v>535072.77</v>
      </c>
      <c r="F35" s="109">
        <f t="shared" si="0"/>
        <v>100.29386228807601</v>
      </c>
    </row>
    <row r="36" spans="1:6" s="70" customFormat="1" ht="18" customHeight="1">
      <c r="A36" s="287"/>
      <c r="B36" s="29" t="s">
        <v>393</v>
      </c>
      <c r="C36" s="24" t="s">
        <v>406</v>
      </c>
      <c r="D36" s="103">
        <v>533505</v>
      </c>
      <c r="E36" s="103">
        <v>535072.77</v>
      </c>
      <c r="F36" s="109"/>
    </row>
    <row r="37" spans="1:6" s="70" customFormat="1" ht="12" customHeight="1">
      <c r="A37" s="198" t="s">
        <v>263</v>
      </c>
      <c r="B37" s="29" t="s">
        <v>393</v>
      </c>
      <c r="C37" s="24" t="s">
        <v>266</v>
      </c>
      <c r="D37" s="103">
        <f>D38</f>
        <v>52300</v>
      </c>
      <c r="E37" s="103">
        <f>E38</f>
        <v>46114.18</v>
      </c>
      <c r="F37" s="109">
        <f t="shared" si="0"/>
        <v>88.17242829827916</v>
      </c>
    </row>
    <row r="38" spans="1:6" s="70" customFormat="1" ht="31.5" customHeight="1">
      <c r="A38" s="286" t="s">
        <v>407</v>
      </c>
      <c r="B38" s="29" t="s">
        <v>393</v>
      </c>
      <c r="C38" s="24" t="s">
        <v>267</v>
      </c>
      <c r="D38" s="103">
        <f>D39</f>
        <v>52300</v>
      </c>
      <c r="E38" s="103">
        <f>E39</f>
        <v>46114.18</v>
      </c>
      <c r="F38" s="109">
        <f t="shared" si="0"/>
        <v>88.17242829827916</v>
      </c>
    </row>
    <row r="39" spans="1:6" s="70" customFormat="1" ht="17.25" customHeight="1">
      <c r="A39" s="287"/>
      <c r="B39" s="29" t="s">
        <v>393</v>
      </c>
      <c r="C39" s="24" t="s">
        <v>408</v>
      </c>
      <c r="D39" s="103">
        <v>52300</v>
      </c>
      <c r="E39" s="103">
        <v>46114.18</v>
      </c>
      <c r="F39" s="110">
        <f t="shared" si="0"/>
        <v>88.17242829827916</v>
      </c>
    </row>
    <row r="40" spans="1:6" s="70" customFormat="1" ht="12.75">
      <c r="A40" s="221" t="s">
        <v>158</v>
      </c>
      <c r="B40" s="251" t="s">
        <v>393</v>
      </c>
      <c r="C40" s="166" t="s">
        <v>159</v>
      </c>
      <c r="D40" s="108">
        <f aca="true" t="shared" si="1" ref="D40:E42">D41</f>
        <v>14200.2</v>
      </c>
      <c r="E40" s="108">
        <f t="shared" si="1"/>
        <v>14900</v>
      </c>
      <c r="F40" s="108">
        <f t="shared" si="0"/>
        <v>104.92809960423092</v>
      </c>
    </row>
    <row r="41" spans="1:6" s="70" customFormat="1" ht="55.5" customHeight="1">
      <c r="A41" s="222" t="s">
        <v>160</v>
      </c>
      <c r="B41" s="29" t="s">
        <v>393</v>
      </c>
      <c r="C41" s="24" t="s">
        <v>161</v>
      </c>
      <c r="D41" s="103">
        <f t="shared" si="1"/>
        <v>14200.2</v>
      </c>
      <c r="E41" s="103">
        <f t="shared" si="1"/>
        <v>14900</v>
      </c>
      <c r="F41" s="110">
        <f t="shared" si="0"/>
        <v>104.92809960423092</v>
      </c>
    </row>
    <row r="42" spans="1:6" s="70" customFormat="1" ht="69.75" customHeight="1">
      <c r="A42" s="284" t="s">
        <v>162</v>
      </c>
      <c r="B42" s="253" t="s">
        <v>393</v>
      </c>
      <c r="C42" s="105" t="s">
        <v>103</v>
      </c>
      <c r="D42" s="110">
        <f t="shared" si="1"/>
        <v>14200.2</v>
      </c>
      <c r="E42" s="110">
        <f t="shared" si="1"/>
        <v>14900</v>
      </c>
      <c r="F42" s="110">
        <f t="shared" si="0"/>
        <v>104.92809960423092</v>
      </c>
    </row>
    <row r="43" spans="1:6" s="70" customFormat="1" ht="23.25" customHeight="1">
      <c r="A43" s="285"/>
      <c r="B43" s="253" t="s">
        <v>393</v>
      </c>
      <c r="C43" s="105" t="s">
        <v>409</v>
      </c>
      <c r="D43" s="110">
        <v>14200.2</v>
      </c>
      <c r="E43" s="110">
        <v>14900</v>
      </c>
      <c r="F43" s="110">
        <f t="shared" si="0"/>
        <v>104.92809960423092</v>
      </c>
    </row>
    <row r="44" spans="1:6" s="27" customFormat="1" ht="56.25" customHeight="1">
      <c r="A44" s="219" t="s">
        <v>53</v>
      </c>
      <c r="B44" s="251" t="s">
        <v>393</v>
      </c>
      <c r="C44" s="166" t="s">
        <v>89</v>
      </c>
      <c r="D44" s="108">
        <f>D48</f>
        <v>725300</v>
      </c>
      <c r="E44" s="108">
        <f>E48</f>
        <v>731829.08</v>
      </c>
      <c r="F44" s="108">
        <f t="shared" si="0"/>
        <v>100.90019026609679</v>
      </c>
    </row>
    <row r="45" spans="1:6" s="70" customFormat="1" ht="101.25" hidden="1">
      <c r="A45" s="199" t="s">
        <v>163</v>
      </c>
      <c r="B45" s="29">
        <v>10</v>
      </c>
      <c r="C45" s="24" t="s">
        <v>90</v>
      </c>
      <c r="D45" s="103">
        <v>0</v>
      </c>
      <c r="E45" s="103">
        <v>0</v>
      </c>
      <c r="F45" s="109">
        <v>0</v>
      </c>
    </row>
    <row r="46" spans="1:6" s="70" customFormat="1" ht="2.25" customHeight="1" hidden="1">
      <c r="A46" s="199" t="s">
        <v>164</v>
      </c>
      <c r="B46" s="29">
        <v>10</v>
      </c>
      <c r="C46" s="24" t="s">
        <v>91</v>
      </c>
      <c r="D46" s="103">
        <f>D47</f>
        <v>0</v>
      </c>
      <c r="E46" s="103">
        <v>0</v>
      </c>
      <c r="F46" s="109">
        <v>0</v>
      </c>
    </row>
    <row r="47" spans="1:6" s="70" customFormat="1" ht="90" hidden="1">
      <c r="A47" s="199" t="s">
        <v>222</v>
      </c>
      <c r="B47" s="29">
        <v>10</v>
      </c>
      <c r="C47" s="24" t="s">
        <v>188</v>
      </c>
      <c r="D47" s="103">
        <v>0</v>
      </c>
      <c r="E47" s="103">
        <v>0</v>
      </c>
      <c r="F47" s="109">
        <v>0</v>
      </c>
    </row>
    <row r="48" spans="1:6" s="70" customFormat="1" ht="104.25" customHeight="1">
      <c r="A48" s="199" t="s">
        <v>410</v>
      </c>
      <c r="B48" s="29" t="s">
        <v>393</v>
      </c>
      <c r="C48" s="24" t="s">
        <v>90</v>
      </c>
      <c r="D48" s="103">
        <f aca="true" t="shared" si="2" ref="D48:E50">D49</f>
        <v>725300</v>
      </c>
      <c r="E48" s="103">
        <f t="shared" si="2"/>
        <v>731829.08</v>
      </c>
      <c r="F48" s="109">
        <f t="shared" si="0"/>
        <v>100.90019026609679</v>
      </c>
    </row>
    <row r="49" spans="1:6" s="70" customFormat="1" ht="107.25" customHeight="1">
      <c r="A49" s="199" t="s">
        <v>411</v>
      </c>
      <c r="B49" s="29" t="s">
        <v>393</v>
      </c>
      <c r="C49" s="24" t="s">
        <v>413</v>
      </c>
      <c r="D49" s="103">
        <f t="shared" si="2"/>
        <v>725300</v>
      </c>
      <c r="E49" s="103">
        <f t="shared" si="2"/>
        <v>731829.08</v>
      </c>
      <c r="F49" s="109">
        <f t="shared" si="0"/>
        <v>100.90019026609679</v>
      </c>
    </row>
    <row r="50" spans="1:6" s="70" customFormat="1" ht="60" customHeight="1">
      <c r="A50" s="282" t="s">
        <v>412</v>
      </c>
      <c r="B50" s="29" t="s">
        <v>393</v>
      </c>
      <c r="C50" s="24" t="s">
        <v>92</v>
      </c>
      <c r="D50" s="103">
        <f t="shared" si="2"/>
        <v>725300</v>
      </c>
      <c r="E50" s="103">
        <f t="shared" si="2"/>
        <v>731829.08</v>
      </c>
      <c r="F50" s="109">
        <f t="shared" si="0"/>
        <v>100.90019026609679</v>
      </c>
    </row>
    <row r="51" spans="1:6" s="70" customFormat="1" ht="20.25" customHeight="1">
      <c r="A51" s="283"/>
      <c r="B51" s="29" t="s">
        <v>393</v>
      </c>
      <c r="C51" s="24" t="s">
        <v>414</v>
      </c>
      <c r="D51" s="103">
        <v>725300</v>
      </c>
      <c r="E51" s="103">
        <v>731829.08</v>
      </c>
      <c r="F51" s="109">
        <f t="shared" si="0"/>
        <v>100.90019026609679</v>
      </c>
    </row>
    <row r="52" spans="1:6" s="70" customFormat="1" ht="23.25" customHeight="1">
      <c r="A52" s="223" t="s">
        <v>195</v>
      </c>
      <c r="B52" s="255" t="s">
        <v>393</v>
      </c>
      <c r="C52" s="256" t="s">
        <v>196</v>
      </c>
      <c r="D52" s="163">
        <f>D53+D55+D58</f>
        <v>116111.4</v>
      </c>
      <c r="E52" s="163">
        <f>E53+E55+E58</f>
        <v>116111.4</v>
      </c>
      <c r="F52" s="257">
        <f t="shared" si="0"/>
        <v>100</v>
      </c>
    </row>
    <row r="53" spans="1:6" s="70" customFormat="1" ht="50.25" customHeight="1" hidden="1">
      <c r="A53" s="199" t="s">
        <v>223</v>
      </c>
      <c r="B53" s="29">
        <v>10</v>
      </c>
      <c r="C53" s="90" t="s">
        <v>224</v>
      </c>
      <c r="D53" s="103">
        <f>D54</f>
        <v>0</v>
      </c>
      <c r="E53" s="103">
        <f>E54</f>
        <v>0</v>
      </c>
      <c r="F53" s="110">
        <v>0</v>
      </c>
    </row>
    <row r="54" spans="1:6" s="70" customFormat="1" ht="70.5" customHeight="1" hidden="1">
      <c r="A54" s="199" t="s">
        <v>283</v>
      </c>
      <c r="B54" s="29">
        <v>10</v>
      </c>
      <c r="C54" s="90" t="s">
        <v>224</v>
      </c>
      <c r="D54" s="103">
        <v>0</v>
      </c>
      <c r="E54" s="103">
        <v>0</v>
      </c>
      <c r="F54" s="110">
        <v>0</v>
      </c>
    </row>
    <row r="55" spans="1:6" s="70" customFormat="1" ht="71.25" customHeight="1">
      <c r="A55" s="199" t="s">
        <v>268</v>
      </c>
      <c r="B55" s="29" t="s">
        <v>393</v>
      </c>
      <c r="C55" s="90" t="s">
        <v>271</v>
      </c>
      <c r="D55" s="103">
        <f>D56</f>
        <v>113111.4</v>
      </c>
      <c r="E55" s="103">
        <f>E56</f>
        <v>113111.4</v>
      </c>
      <c r="F55" s="109">
        <f t="shared" si="0"/>
        <v>100</v>
      </c>
    </row>
    <row r="56" spans="1:6" s="70" customFormat="1" ht="58.5" customHeight="1">
      <c r="A56" s="282" t="s">
        <v>269</v>
      </c>
      <c r="B56" s="29" t="s">
        <v>393</v>
      </c>
      <c r="C56" s="90" t="s">
        <v>272</v>
      </c>
      <c r="D56" s="103">
        <f>D57</f>
        <v>113111.4</v>
      </c>
      <c r="E56" s="103">
        <f>E57</f>
        <v>113111.4</v>
      </c>
      <c r="F56" s="109">
        <f t="shared" si="0"/>
        <v>100</v>
      </c>
    </row>
    <row r="57" spans="1:6" s="70" customFormat="1" ht="21" customHeight="1">
      <c r="A57" s="283"/>
      <c r="B57" s="29" t="s">
        <v>393</v>
      </c>
      <c r="C57" s="90" t="s">
        <v>415</v>
      </c>
      <c r="D57" s="103">
        <v>113111.4</v>
      </c>
      <c r="E57" s="103">
        <v>113111.4</v>
      </c>
      <c r="F57" s="109">
        <f t="shared" si="0"/>
        <v>100</v>
      </c>
    </row>
    <row r="58" spans="1:6" s="70" customFormat="1" ht="46.5" customHeight="1">
      <c r="A58" s="199" t="s">
        <v>270</v>
      </c>
      <c r="B58" s="29" t="s">
        <v>393</v>
      </c>
      <c r="C58" s="90" t="s">
        <v>273</v>
      </c>
      <c r="D58" s="103">
        <f>D59</f>
        <v>3000</v>
      </c>
      <c r="E58" s="103">
        <f>E59</f>
        <v>3000</v>
      </c>
      <c r="F58" s="109">
        <f t="shared" si="0"/>
        <v>100</v>
      </c>
    </row>
    <row r="59" spans="1:6" s="70" customFormat="1" ht="38.25" customHeight="1">
      <c r="A59" s="282" t="s">
        <v>284</v>
      </c>
      <c r="B59" s="29" t="s">
        <v>393</v>
      </c>
      <c r="C59" s="90" t="s">
        <v>274</v>
      </c>
      <c r="D59" s="103">
        <f>D60</f>
        <v>3000</v>
      </c>
      <c r="E59" s="103">
        <f>E60</f>
        <v>3000</v>
      </c>
      <c r="F59" s="109">
        <f t="shared" si="0"/>
        <v>100</v>
      </c>
    </row>
    <row r="60" spans="1:6" s="70" customFormat="1" ht="20.25" customHeight="1">
      <c r="A60" s="283"/>
      <c r="B60" s="29" t="s">
        <v>393</v>
      </c>
      <c r="C60" s="90" t="s">
        <v>416</v>
      </c>
      <c r="D60" s="103">
        <v>3000</v>
      </c>
      <c r="E60" s="103">
        <v>3000</v>
      </c>
      <c r="F60" s="109">
        <f t="shared" si="0"/>
        <v>100</v>
      </c>
    </row>
    <row r="61" spans="1:6" s="70" customFormat="1" ht="12.75">
      <c r="A61" s="221" t="s">
        <v>50</v>
      </c>
      <c r="B61" s="251" t="s">
        <v>393</v>
      </c>
      <c r="C61" s="166" t="s">
        <v>93</v>
      </c>
      <c r="D61" s="108">
        <f>D62</f>
        <v>6969558.8</v>
      </c>
      <c r="E61" s="108">
        <f>E62</f>
        <v>6969558.8</v>
      </c>
      <c r="F61" s="108">
        <f t="shared" si="0"/>
        <v>100</v>
      </c>
    </row>
    <row r="62" spans="1:6" s="70" customFormat="1" ht="45" customHeight="1">
      <c r="A62" s="199" t="s">
        <v>165</v>
      </c>
      <c r="B62" s="29" t="s">
        <v>393</v>
      </c>
      <c r="C62" s="24" t="s">
        <v>94</v>
      </c>
      <c r="D62" s="103">
        <f>D63+D67+D71</f>
        <v>6969558.8</v>
      </c>
      <c r="E62" s="103">
        <f>E63+E67+E71</f>
        <v>6969558.8</v>
      </c>
      <c r="F62" s="110">
        <f t="shared" si="0"/>
        <v>100</v>
      </c>
    </row>
    <row r="63" spans="1:6" s="70" customFormat="1" ht="22.5">
      <c r="A63" s="221" t="s">
        <v>417</v>
      </c>
      <c r="B63" s="251" t="s">
        <v>393</v>
      </c>
      <c r="C63" s="166" t="s">
        <v>358</v>
      </c>
      <c r="D63" s="108">
        <f aca="true" t="shared" si="3" ref="D63:E65">D64</f>
        <v>2728300</v>
      </c>
      <c r="E63" s="108">
        <f t="shared" si="3"/>
        <v>2728300</v>
      </c>
      <c r="F63" s="108">
        <f t="shared" si="0"/>
        <v>100</v>
      </c>
    </row>
    <row r="64" spans="1:6" s="70" customFormat="1" ht="22.5">
      <c r="A64" s="199" t="s">
        <v>166</v>
      </c>
      <c r="B64" s="29" t="s">
        <v>393</v>
      </c>
      <c r="C64" s="24" t="s">
        <v>356</v>
      </c>
      <c r="D64" s="103">
        <f t="shared" si="3"/>
        <v>2728300</v>
      </c>
      <c r="E64" s="103">
        <f t="shared" si="3"/>
        <v>2728300</v>
      </c>
      <c r="F64" s="109">
        <f t="shared" si="0"/>
        <v>100</v>
      </c>
    </row>
    <row r="65" spans="1:6" s="27" customFormat="1" ht="23.25" customHeight="1">
      <c r="A65" s="282" t="s">
        <v>355</v>
      </c>
      <c r="B65" s="29" t="s">
        <v>393</v>
      </c>
      <c r="C65" s="24" t="s">
        <v>357</v>
      </c>
      <c r="D65" s="103">
        <f t="shared" si="3"/>
        <v>2728300</v>
      </c>
      <c r="E65" s="103">
        <f t="shared" si="3"/>
        <v>2728300</v>
      </c>
      <c r="F65" s="109">
        <f t="shared" si="0"/>
        <v>100</v>
      </c>
    </row>
    <row r="66" spans="1:6" s="27" customFormat="1" ht="18.75" customHeight="1">
      <c r="A66" s="283"/>
      <c r="B66" s="29" t="s">
        <v>393</v>
      </c>
      <c r="C66" s="24" t="s">
        <v>418</v>
      </c>
      <c r="D66" s="103">
        <v>2728300</v>
      </c>
      <c r="E66" s="103">
        <v>2728300</v>
      </c>
      <c r="F66" s="187">
        <f t="shared" si="0"/>
        <v>100</v>
      </c>
    </row>
    <row r="67" spans="1:6" s="70" customFormat="1" ht="22.5">
      <c r="A67" s="219" t="s">
        <v>419</v>
      </c>
      <c r="B67" s="251" t="s">
        <v>393</v>
      </c>
      <c r="C67" s="166" t="s">
        <v>359</v>
      </c>
      <c r="D67" s="108">
        <f aca="true" t="shared" si="4" ref="D67:E69">D68</f>
        <v>420631</v>
      </c>
      <c r="E67" s="108">
        <f t="shared" si="4"/>
        <v>420631</v>
      </c>
      <c r="F67" s="108">
        <f t="shared" si="0"/>
        <v>100</v>
      </c>
    </row>
    <row r="68" spans="1:6" s="70" customFormat="1" ht="45">
      <c r="A68" s="199" t="s">
        <v>178</v>
      </c>
      <c r="B68" s="29" t="s">
        <v>393</v>
      </c>
      <c r="C68" s="24" t="s">
        <v>360</v>
      </c>
      <c r="D68" s="103">
        <f t="shared" si="4"/>
        <v>420631</v>
      </c>
      <c r="E68" s="103">
        <f t="shared" si="4"/>
        <v>420631</v>
      </c>
      <c r="F68" s="109">
        <f t="shared" si="0"/>
        <v>100</v>
      </c>
    </row>
    <row r="69" spans="1:6" s="70" customFormat="1" ht="38.25" customHeight="1">
      <c r="A69" s="282" t="s">
        <v>420</v>
      </c>
      <c r="B69" s="29" t="s">
        <v>393</v>
      </c>
      <c r="C69" s="24" t="s">
        <v>361</v>
      </c>
      <c r="D69" s="103">
        <f t="shared" si="4"/>
        <v>420631</v>
      </c>
      <c r="E69" s="103">
        <f t="shared" si="4"/>
        <v>420631</v>
      </c>
      <c r="F69" s="110">
        <f t="shared" si="0"/>
        <v>100</v>
      </c>
    </row>
    <row r="70" spans="1:6" s="70" customFormat="1" ht="18" customHeight="1">
      <c r="A70" s="283"/>
      <c r="B70" s="29" t="s">
        <v>393</v>
      </c>
      <c r="C70" s="24" t="s">
        <v>421</v>
      </c>
      <c r="D70" s="103">
        <v>420631</v>
      </c>
      <c r="E70" s="103">
        <v>420631</v>
      </c>
      <c r="F70" s="187">
        <f t="shared" si="0"/>
        <v>100</v>
      </c>
    </row>
    <row r="71" spans="1:6" s="27" customFormat="1" ht="12.75">
      <c r="A71" s="219" t="s">
        <v>104</v>
      </c>
      <c r="B71" s="251" t="s">
        <v>393</v>
      </c>
      <c r="C71" s="166" t="s">
        <v>362</v>
      </c>
      <c r="D71" s="108">
        <f aca="true" t="shared" si="5" ref="D71:E73">D72</f>
        <v>3820627.8</v>
      </c>
      <c r="E71" s="108">
        <f t="shared" si="5"/>
        <v>3820627.8</v>
      </c>
      <c r="F71" s="108">
        <f t="shared" si="0"/>
        <v>100</v>
      </c>
    </row>
    <row r="72" spans="1:6" s="70" customFormat="1" ht="22.5">
      <c r="A72" s="222" t="s">
        <v>167</v>
      </c>
      <c r="B72" s="29" t="s">
        <v>393</v>
      </c>
      <c r="C72" s="24" t="s">
        <v>363</v>
      </c>
      <c r="D72" s="110">
        <f t="shared" si="5"/>
        <v>3820627.8</v>
      </c>
      <c r="E72" s="110">
        <f t="shared" si="5"/>
        <v>3820627.8</v>
      </c>
      <c r="F72" s="110">
        <f t="shared" si="0"/>
        <v>100</v>
      </c>
    </row>
    <row r="73" spans="1:6" s="27" customFormat="1" ht="21" customHeight="1">
      <c r="A73" s="284" t="s">
        <v>422</v>
      </c>
      <c r="B73" s="254" t="s">
        <v>393</v>
      </c>
      <c r="C73" s="186" t="s">
        <v>364</v>
      </c>
      <c r="D73" s="187">
        <f t="shared" si="5"/>
        <v>3820627.8</v>
      </c>
      <c r="E73" s="187">
        <f t="shared" si="5"/>
        <v>3820627.8</v>
      </c>
      <c r="F73" s="187">
        <f t="shared" si="0"/>
        <v>100</v>
      </c>
    </row>
    <row r="74" spans="1:6" s="27" customFormat="1" ht="14.25" customHeight="1">
      <c r="A74" s="285"/>
      <c r="B74" s="254" t="s">
        <v>393</v>
      </c>
      <c r="C74" s="186" t="s">
        <v>423</v>
      </c>
      <c r="D74" s="187">
        <v>3820627.8</v>
      </c>
      <c r="E74" s="187">
        <v>3820627.8</v>
      </c>
      <c r="F74" s="187">
        <f t="shared" si="0"/>
        <v>100</v>
      </c>
    </row>
    <row r="75" spans="1:6" s="27" customFormat="1" ht="18" customHeight="1" hidden="1">
      <c r="A75" s="207" t="s">
        <v>285</v>
      </c>
      <c r="B75" s="206">
        <v>10</v>
      </c>
      <c r="C75" s="206" t="s">
        <v>286</v>
      </c>
      <c r="D75" s="187">
        <f>D76+D79</f>
        <v>0</v>
      </c>
      <c r="E75" s="187">
        <f>E76+E79</f>
        <v>0</v>
      </c>
      <c r="F75" s="187">
        <v>0</v>
      </c>
    </row>
    <row r="76" spans="1:6" s="27" customFormat="1" ht="16.5" customHeight="1" hidden="1">
      <c r="A76" s="207" t="s">
        <v>287</v>
      </c>
      <c r="B76" s="206">
        <v>10</v>
      </c>
      <c r="C76" s="206" t="s">
        <v>288</v>
      </c>
      <c r="D76" s="187">
        <f>D77</f>
        <v>0</v>
      </c>
      <c r="E76" s="187">
        <f>E77</f>
        <v>0</v>
      </c>
      <c r="F76" s="187">
        <v>0</v>
      </c>
    </row>
    <row r="77" spans="1:6" s="27" customFormat="1" ht="18.75" customHeight="1" hidden="1">
      <c r="A77" s="207" t="s">
        <v>289</v>
      </c>
      <c r="B77" s="206">
        <v>10</v>
      </c>
      <c r="C77" s="206" t="s">
        <v>290</v>
      </c>
      <c r="D77" s="187">
        <f>D78</f>
        <v>0</v>
      </c>
      <c r="E77" s="187">
        <f>E78</f>
        <v>0</v>
      </c>
      <c r="F77" s="187">
        <v>0</v>
      </c>
    </row>
    <row r="78" spans="1:6" s="27" customFormat="1" ht="14.25" customHeight="1" hidden="1">
      <c r="A78" s="207" t="s">
        <v>291</v>
      </c>
      <c r="B78" s="206">
        <v>10</v>
      </c>
      <c r="C78" s="206" t="s">
        <v>292</v>
      </c>
      <c r="D78" s="187">
        <v>0</v>
      </c>
      <c r="E78" s="187">
        <v>0</v>
      </c>
      <c r="F78" s="187">
        <v>0</v>
      </c>
    </row>
    <row r="79" spans="1:6" s="27" customFormat="1" ht="20.25" customHeight="1" hidden="1">
      <c r="A79" s="207" t="s">
        <v>293</v>
      </c>
      <c r="B79" s="206">
        <v>10</v>
      </c>
      <c r="C79" s="206" t="s">
        <v>294</v>
      </c>
      <c r="D79" s="187">
        <f>D80</f>
        <v>0</v>
      </c>
      <c r="E79" s="187">
        <f>E80</f>
        <v>0</v>
      </c>
      <c r="F79" s="187">
        <v>0</v>
      </c>
    </row>
    <row r="80" spans="1:6" s="27" customFormat="1" ht="19.5" customHeight="1" hidden="1">
      <c r="A80" s="207" t="s">
        <v>295</v>
      </c>
      <c r="B80" s="206">
        <v>10</v>
      </c>
      <c r="C80" s="206" t="s">
        <v>296</v>
      </c>
      <c r="D80" s="187">
        <f>D81</f>
        <v>0</v>
      </c>
      <c r="E80" s="187">
        <f>E81</f>
        <v>0</v>
      </c>
      <c r="F80" s="187">
        <v>0</v>
      </c>
    </row>
    <row r="81" spans="1:6" s="27" customFormat="1" ht="15.75" customHeight="1" hidden="1">
      <c r="A81" s="207" t="s">
        <v>297</v>
      </c>
      <c r="B81" s="206">
        <v>10</v>
      </c>
      <c r="C81" s="206" t="s">
        <v>298</v>
      </c>
      <c r="D81" s="187">
        <v>0</v>
      </c>
      <c r="E81" s="187">
        <v>0</v>
      </c>
      <c r="F81" s="187">
        <v>0</v>
      </c>
    </row>
    <row r="82" spans="1:6" s="27" customFormat="1" ht="14.25" customHeight="1">
      <c r="A82" s="188" t="s">
        <v>258</v>
      </c>
      <c r="B82" s="188"/>
      <c r="C82" s="188"/>
      <c r="D82" s="103">
        <f>D9</f>
        <v>8923175.4</v>
      </c>
      <c r="E82" s="103">
        <f>E9</f>
        <v>8935225.27</v>
      </c>
      <c r="F82" s="110">
        <f t="shared" si="0"/>
        <v>100.13504015622061</v>
      </c>
    </row>
    <row r="83" spans="1:6" s="27" customFormat="1" ht="14.25" customHeight="1">
      <c r="A83" s="75"/>
      <c r="B83" s="75"/>
      <c r="C83" s="75"/>
      <c r="D83" s="75"/>
      <c r="E83" s="75"/>
      <c r="F83" s="75"/>
    </row>
    <row r="84" spans="1:6" s="27" customFormat="1" ht="24" customHeight="1">
      <c r="A84" s="84"/>
      <c r="B84" s="77"/>
      <c r="C84" s="77"/>
      <c r="D84" s="71"/>
      <c r="E84" s="72"/>
      <c r="F84" s="71"/>
    </row>
    <row r="85" spans="1:6" s="27" customFormat="1" ht="24" customHeight="1">
      <c r="A85" s="84"/>
      <c r="B85" s="77"/>
      <c r="C85" s="77"/>
      <c r="D85" s="71"/>
      <c r="E85" s="72"/>
      <c r="F85" s="71"/>
    </row>
    <row r="86" spans="1:6" s="75" customFormat="1" ht="15">
      <c r="A86" s="84"/>
      <c r="B86" s="77"/>
      <c r="C86" s="77"/>
      <c r="D86" s="71"/>
      <c r="E86" s="72"/>
      <c r="F86" s="71"/>
    </row>
    <row r="87" spans="1:6" s="75" customFormat="1" ht="15">
      <c r="A87" s="84"/>
      <c r="B87" s="77"/>
      <c r="C87" s="77"/>
      <c r="D87" s="71"/>
      <c r="E87" s="72"/>
      <c r="F87" s="71"/>
    </row>
    <row r="88" spans="1:3" ht="15">
      <c r="A88" s="84"/>
      <c r="B88" s="77"/>
      <c r="C88" s="77"/>
    </row>
    <row r="89" spans="1:3" ht="15">
      <c r="A89" s="84"/>
      <c r="B89" s="77"/>
      <c r="C89" s="77"/>
    </row>
    <row r="90" spans="1:3" ht="15">
      <c r="A90" s="84"/>
      <c r="B90" s="77"/>
      <c r="C90" s="77"/>
    </row>
    <row r="91" spans="1:3" ht="15">
      <c r="A91" s="84"/>
      <c r="B91" s="77"/>
      <c r="C91" s="77"/>
    </row>
    <row r="92" spans="1:3" ht="15">
      <c r="A92" s="84"/>
      <c r="B92" s="77"/>
      <c r="C92" s="77"/>
    </row>
    <row r="93" spans="1:3" ht="15">
      <c r="A93" s="84"/>
      <c r="B93" s="77"/>
      <c r="C93" s="77"/>
    </row>
    <row r="94" spans="1:3" ht="15">
      <c r="A94" s="84"/>
      <c r="B94" s="77"/>
      <c r="C94" s="77"/>
    </row>
    <row r="95" spans="1:3" ht="15">
      <c r="A95" s="84"/>
      <c r="B95" s="77"/>
      <c r="C95" s="77"/>
    </row>
    <row r="96" spans="1:3" ht="15">
      <c r="A96" s="84"/>
      <c r="B96" s="77"/>
      <c r="C96" s="77"/>
    </row>
    <row r="97" spans="1:3" ht="15">
      <c r="A97" s="84"/>
      <c r="B97" s="77"/>
      <c r="C97" s="77"/>
    </row>
    <row r="98" spans="1:3" ht="15">
      <c r="A98" s="84"/>
      <c r="B98" s="77"/>
      <c r="C98" s="77"/>
    </row>
    <row r="99" spans="1:3" ht="15">
      <c r="A99" s="84"/>
      <c r="B99" s="77"/>
      <c r="C99" s="77"/>
    </row>
    <row r="100" spans="1:3" ht="15">
      <c r="A100" s="84"/>
      <c r="B100" s="77"/>
      <c r="C100" s="77"/>
    </row>
    <row r="101" spans="1:3" ht="15">
      <c r="A101" s="84"/>
      <c r="B101" s="77"/>
      <c r="C101" s="77"/>
    </row>
    <row r="102" spans="1:3" ht="15">
      <c r="A102" s="84"/>
      <c r="B102" s="77"/>
      <c r="C102" s="77"/>
    </row>
    <row r="103" spans="1:3" ht="15">
      <c r="A103" s="84"/>
      <c r="B103" s="77"/>
      <c r="C103" s="77"/>
    </row>
    <row r="104" spans="1:3" ht="15">
      <c r="A104" s="84"/>
      <c r="B104" s="77"/>
      <c r="C104" s="77"/>
    </row>
    <row r="105" spans="1:3" ht="15">
      <c r="A105" s="84"/>
      <c r="B105" s="77"/>
      <c r="C105" s="77"/>
    </row>
    <row r="106" spans="1:3" ht="15">
      <c r="A106" s="84"/>
      <c r="B106" s="77"/>
      <c r="C106" s="77"/>
    </row>
    <row r="107" spans="1:3" ht="15">
      <c r="A107" s="84"/>
      <c r="B107" s="77"/>
      <c r="C107" s="77"/>
    </row>
    <row r="108" spans="1:3" ht="15">
      <c r="A108" s="84"/>
      <c r="B108" s="77"/>
      <c r="C108" s="77"/>
    </row>
    <row r="109" spans="1:3" ht="15">
      <c r="A109" s="84"/>
      <c r="B109" s="77"/>
      <c r="C109" s="77"/>
    </row>
    <row r="110" spans="1:3" ht="15">
      <c r="A110" s="84"/>
      <c r="B110" s="77"/>
      <c r="C110" s="77"/>
    </row>
    <row r="111" spans="1:3" ht="15">
      <c r="A111" s="84"/>
      <c r="B111" s="77"/>
      <c r="C111" s="77"/>
    </row>
    <row r="112" spans="1:3" ht="15">
      <c r="A112" s="84"/>
      <c r="B112" s="77"/>
      <c r="C112" s="77"/>
    </row>
    <row r="113" spans="1:3" ht="15">
      <c r="A113" s="84"/>
      <c r="B113" s="77"/>
      <c r="C113" s="77"/>
    </row>
    <row r="114" spans="1:3" ht="15">
      <c r="A114" s="84"/>
      <c r="B114" s="77"/>
      <c r="C114" s="77"/>
    </row>
    <row r="115" spans="1:6" ht="15">
      <c r="A115" s="84"/>
      <c r="B115" s="77"/>
      <c r="C115" s="77"/>
      <c r="D115" s="78"/>
      <c r="E115" s="79"/>
      <c r="F115" s="78"/>
    </row>
    <row r="116" spans="1:3" ht="15">
      <c r="A116" s="84"/>
      <c r="B116" s="77"/>
      <c r="C116" s="77"/>
    </row>
    <row r="117" spans="1:6" ht="15">
      <c r="A117" s="84"/>
      <c r="B117" s="77"/>
      <c r="C117" s="77"/>
      <c r="D117" s="78"/>
      <c r="E117" s="79"/>
      <c r="F117" s="78"/>
    </row>
    <row r="118" spans="1:6" ht="15">
      <c r="A118" s="84"/>
      <c r="B118" s="77"/>
      <c r="C118" s="77"/>
      <c r="D118" s="78"/>
      <c r="E118" s="79"/>
      <c r="F118" s="78"/>
    </row>
    <row r="119" spans="1:6" s="78" customFormat="1" ht="15">
      <c r="A119" s="84"/>
      <c r="B119" s="77"/>
      <c r="C119" s="77"/>
      <c r="D119" s="75"/>
      <c r="E119" s="80"/>
      <c r="F119" s="75"/>
    </row>
    <row r="120" spans="1:6" ht="15">
      <c r="A120" s="84"/>
      <c r="B120" s="77"/>
      <c r="C120" s="77"/>
      <c r="D120" s="75"/>
      <c r="E120" s="80"/>
      <c r="F120" s="75"/>
    </row>
    <row r="121" spans="1:6" s="78" customFormat="1" ht="15">
      <c r="A121" s="84"/>
      <c r="B121" s="77"/>
      <c r="C121" s="77"/>
      <c r="D121" s="75"/>
      <c r="E121" s="80"/>
      <c r="F121" s="75"/>
    </row>
    <row r="122" spans="1:6" s="78" customFormat="1" ht="15">
      <c r="A122" s="84"/>
      <c r="B122" s="77"/>
      <c r="C122" s="77"/>
      <c r="D122" s="75"/>
      <c r="E122" s="80"/>
      <c r="F122" s="75"/>
    </row>
    <row r="123" spans="1:6" s="75" customFormat="1" ht="15">
      <c r="A123" s="84"/>
      <c r="B123" s="77"/>
      <c r="C123" s="77"/>
      <c r="D123" s="76"/>
      <c r="E123" s="81"/>
      <c r="F123" s="76"/>
    </row>
    <row r="124" spans="1:5" s="75" customFormat="1" ht="15">
      <c r="A124" s="84"/>
      <c r="B124" s="77"/>
      <c r="C124" s="77"/>
      <c r="E124" s="80"/>
    </row>
    <row r="125" spans="1:5" s="75" customFormat="1" ht="15">
      <c r="A125" s="84"/>
      <c r="B125" s="77"/>
      <c r="C125" s="77"/>
      <c r="E125" s="80"/>
    </row>
    <row r="126" spans="1:5" s="75" customFormat="1" ht="15">
      <c r="A126" s="84"/>
      <c r="B126" s="77"/>
      <c r="C126" s="77"/>
      <c r="E126" s="80"/>
    </row>
    <row r="127" spans="1:6" s="76" customFormat="1" ht="15">
      <c r="A127" s="84"/>
      <c r="B127" s="77"/>
      <c r="C127" s="77"/>
      <c r="D127" s="75"/>
      <c r="E127" s="80"/>
      <c r="F127" s="75"/>
    </row>
    <row r="128" spans="1:5" s="75" customFormat="1" ht="15">
      <c r="A128" s="84"/>
      <c r="B128" s="77"/>
      <c r="C128" s="77"/>
      <c r="E128" s="80"/>
    </row>
    <row r="129" spans="1:6" s="75" customFormat="1" ht="15">
      <c r="A129" s="84"/>
      <c r="B129" s="77"/>
      <c r="C129" s="77"/>
      <c r="D129" s="76"/>
      <c r="E129" s="81"/>
      <c r="F129" s="76"/>
    </row>
    <row r="130" spans="1:6" s="75" customFormat="1" ht="15">
      <c r="A130" s="84"/>
      <c r="B130" s="77"/>
      <c r="C130" s="77"/>
      <c r="D130" s="78"/>
      <c r="E130" s="79"/>
      <c r="F130" s="78"/>
    </row>
    <row r="131" spans="1:5" s="75" customFormat="1" ht="15">
      <c r="A131" s="84"/>
      <c r="B131" s="77"/>
      <c r="C131" s="77"/>
      <c r="E131" s="80"/>
    </row>
    <row r="132" spans="1:5" s="75" customFormat="1" ht="15">
      <c r="A132" s="84"/>
      <c r="B132" s="77"/>
      <c r="C132" s="77"/>
      <c r="E132" s="80"/>
    </row>
    <row r="133" spans="1:6" s="76" customFormat="1" ht="15">
      <c r="A133" s="84"/>
      <c r="B133" s="77"/>
      <c r="C133" s="77"/>
      <c r="D133" s="75"/>
      <c r="E133" s="80"/>
      <c r="F133" s="75"/>
    </row>
    <row r="134" spans="1:6" s="78" customFormat="1" ht="15">
      <c r="A134" s="84"/>
      <c r="B134" s="77"/>
      <c r="C134" s="77"/>
      <c r="D134" s="75"/>
      <c r="E134" s="80"/>
      <c r="F134" s="75"/>
    </row>
    <row r="135" spans="1:6" s="75" customFormat="1" ht="15">
      <c r="A135" s="84"/>
      <c r="B135" s="77"/>
      <c r="C135" s="77"/>
      <c r="D135" s="78"/>
      <c r="E135" s="79"/>
      <c r="F135" s="78"/>
    </row>
    <row r="136" spans="1:6" s="75" customFormat="1" ht="15">
      <c r="A136" s="84"/>
      <c r="B136" s="77"/>
      <c r="C136" s="77"/>
      <c r="D136" s="71"/>
      <c r="E136" s="72"/>
      <c r="F136" s="71"/>
    </row>
    <row r="137" spans="1:6" s="75" customFormat="1" ht="15">
      <c r="A137" s="84"/>
      <c r="B137" s="77"/>
      <c r="C137" s="77"/>
      <c r="D137" s="71"/>
      <c r="E137" s="72"/>
      <c r="F137" s="71"/>
    </row>
    <row r="138" spans="1:6" s="75" customFormat="1" ht="15">
      <c r="A138" s="84"/>
      <c r="B138" s="77"/>
      <c r="C138" s="77"/>
      <c r="D138" s="78"/>
      <c r="E138" s="79"/>
      <c r="F138" s="78"/>
    </row>
    <row r="139" spans="1:6" s="78" customFormat="1" ht="15">
      <c r="A139" s="84"/>
      <c r="B139" s="77"/>
      <c r="C139" s="77"/>
      <c r="D139" s="71"/>
      <c r="E139" s="72"/>
      <c r="F139" s="71"/>
    </row>
    <row r="140" spans="1:6" ht="15">
      <c r="A140" s="84"/>
      <c r="B140" s="77"/>
      <c r="C140" s="77"/>
      <c r="D140" s="78"/>
      <c r="E140" s="79"/>
      <c r="F140" s="78"/>
    </row>
    <row r="141" spans="1:3" ht="15">
      <c r="A141" s="85"/>
      <c r="B141" s="76"/>
      <c r="C141" s="76"/>
    </row>
    <row r="142" spans="1:6" s="78" customFormat="1" ht="15">
      <c r="A142" s="82"/>
      <c r="B142" s="71"/>
      <c r="C142" s="71"/>
      <c r="D142" s="71"/>
      <c r="E142" s="72"/>
      <c r="F142" s="71"/>
    </row>
    <row r="144" spans="1:6" s="78" customFormat="1" ht="15">
      <c r="A144" s="82"/>
      <c r="B144" s="71"/>
      <c r="C144" s="71"/>
      <c r="D144" s="71"/>
      <c r="E144" s="72"/>
      <c r="F144" s="71"/>
    </row>
  </sheetData>
  <sheetProtection/>
  <mergeCells count="22">
    <mergeCell ref="A59:A60"/>
    <mergeCell ref="A65:A66"/>
    <mergeCell ref="A69:A70"/>
    <mergeCell ref="A73:A74"/>
    <mergeCell ref="A31:A32"/>
    <mergeCell ref="A35:A36"/>
    <mergeCell ref="A38:A39"/>
    <mergeCell ref="A42:A43"/>
    <mergeCell ref="A50:A51"/>
    <mergeCell ref="A56:A57"/>
    <mergeCell ref="A15:A16"/>
    <mergeCell ref="A17:A18"/>
    <mergeCell ref="A21:A22"/>
    <mergeCell ref="A23:A24"/>
    <mergeCell ref="A25:A26"/>
    <mergeCell ref="A27:A28"/>
    <mergeCell ref="D1:F1"/>
    <mergeCell ref="A6:F6"/>
    <mergeCell ref="D4:F4"/>
    <mergeCell ref="D3:F3"/>
    <mergeCell ref="D2:F2"/>
    <mergeCell ref="A13:A14"/>
  </mergeCells>
  <printOptions/>
  <pageMargins left="0.5905511811023623" right="0.5905511811023623" top="0.3937007874015748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27.00390625" style="0" customWidth="1"/>
    <col min="2" max="2" width="4.00390625" style="0" customWidth="1"/>
    <col min="3" max="3" width="23.8515625" style="0" customWidth="1"/>
    <col min="4" max="4" width="12.421875" style="0" customWidth="1"/>
    <col min="5" max="5" width="12.8515625" style="0" customWidth="1"/>
    <col min="6" max="6" width="11.7109375" style="0" customWidth="1"/>
  </cols>
  <sheetData>
    <row r="1" spans="3:6" ht="12.75">
      <c r="C1" s="275" t="s">
        <v>182</v>
      </c>
      <c r="D1" s="275"/>
      <c r="E1" s="275"/>
      <c r="F1" s="275"/>
    </row>
    <row r="2" spans="3:6" ht="12.75">
      <c r="C2" s="155"/>
      <c r="D2" s="275" t="s">
        <v>136</v>
      </c>
      <c r="E2" s="275"/>
      <c r="F2" s="275"/>
    </row>
    <row r="3" spans="3:6" ht="12.75">
      <c r="C3" s="155"/>
      <c r="D3" s="275" t="s">
        <v>97</v>
      </c>
      <c r="E3" s="275"/>
      <c r="F3" s="275"/>
    </row>
    <row r="4" spans="3:6" ht="12.75">
      <c r="C4" s="155"/>
      <c r="D4" s="275" t="s">
        <v>443</v>
      </c>
      <c r="E4" s="275"/>
      <c r="F4" s="275"/>
    </row>
    <row r="6" spans="1:9" ht="13.5" thickBot="1">
      <c r="A6" s="298" t="s">
        <v>126</v>
      </c>
      <c r="B6" s="298"/>
      <c r="C6" s="298"/>
      <c r="D6" s="298"/>
      <c r="E6" s="298"/>
      <c r="F6" s="111" t="s">
        <v>127</v>
      </c>
      <c r="G6" s="112"/>
      <c r="H6" s="112"/>
      <c r="I6" s="112"/>
    </row>
    <row r="7" spans="1:9" ht="12.75">
      <c r="A7" s="112"/>
      <c r="B7" s="112"/>
      <c r="C7" s="112"/>
      <c r="D7" s="112"/>
      <c r="E7" s="112"/>
      <c r="F7" s="113">
        <v>503117</v>
      </c>
      <c r="G7" s="112"/>
      <c r="H7" s="112"/>
      <c r="I7" s="112"/>
    </row>
    <row r="8" spans="1:9" ht="12.75">
      <c r="A8" s="299" t="s">
        <v>444</v>
      </c>
      <c r="B8" s="300"/>
      <c r="C8" s="300"/>
      <c r="D8" s="300"/>
      <c r="E8" s="114" t="s">
        <v>128</v>
      </c>
      <c r="F8" s="158" t="s">
        <v>424</v>
      </c>
      <c r="G8" s="112"/>
      <c r="H8" s="112"/>
      <c r="I8" s="112"/>
    </row>
    <row r="9" spans="1:9" ht="12.75">
      <c r="A9" s="300" t="s">
        <v>169</v>
      </c>
      <c r="B9" s="300"/>
      <c r="C9" s="300"/>
      <c r="D9" s="300"/>
      <c r="E9" s="112"/>
      <c r="F9" s="115"/>
      <c r="G9" s="112"/>
      <c r="H9" s="112"/>
      <c r="I9" s="112"/>
    </row>
    <row r="10" spans="1:9" ht="12.75">
      <c r="A10" s="299" t="s">
        <v>275</v>
      </c>
      <c r="B10" s="300"/>
      <c r="C10" s="300"/>
      <c r="D10" s="300"/>
      <c r="E10" s="114" t="s">
        <v>129</v>
      </c>
      <c r="F10" s="116"/>
      <c r="G10" s="112"/>
      <c r="H10" s="112"/>
      <c r="I10" s="112"/>
    </row>
    <row r="11" spans="1:9" ht="12.75" customHeight="1">
      <c r="A11" s="112" t="s">
        <v>130</v>
      </c>
      <c r="B11" s="112"/>
      <c r="C11" s="117" t="s">
        <v>170</v>
      </c>
      <c r="D11" s="112"/>
      <c r="E11" s="114" t="s">
        <v>131</v>
      </c>
      <c r="F11" s="118"/>
      <c r="G11" s="112"/>
      <c r="H11" s="112"/>
      <c r="I11" s="112"/>
    </row>
    <row r="12" spans="1:9" ht="12.75">
      <c r="A12" s="159" t="s">
        <v>171</v>
      </c>
      <c r="B12" s="112"/>
      <c r="C12" s="112"/>
      <c r="D12" s="112"/>
      <c r="E12" s="112"/>
      <c r="F12" s="115"/>
      <c r="G12" s="112"/>
      <c r="H12" s="112"/>
      <c r="I12" s="112"/>
    </row>
    <row r="13" spans="1:9" ht="13.5" thickBot="1">
      <c r="A13" s="112" t="s">
        <v>172</v>
      </c>
      <c r="B13" s="112"/>
      <c r="C13" s="112"/>
      <c r="D13" s="112"/>
      <c r="E13" s="112"/>
      <c r="F13" s="119">
        <v>383</v>
      </c>
      <c r="G13" s="112"/>
      <c r="H13" s="112"/>
      <c r="I13" s="112"/>
    </row>
    <row r="14" spans="1:9" ht="13.5" thickBot="1">
      <c r="A14" s="301" t="s">
        <v>132</v>
      </c>
      <c r="B14" s="302"/>
      <c r="C14" s="302"/>
      <c r="D14" s="302"/>
      <c r="E14" s="302"/>
      <c r="F14" s="302"/>
      <c r="G14" s="112"/>
      <c r="H14" s="112"/>
      <c r="I14" s="112"/>
    </row>
    <row r="15" spans="1:9" ht="33.75" customHeight="1">
      <c r="A15" s="235" t="s">
        <v>79</v>
      </c>
      <c r="B15" s="232" t="s">
        <v>77</v>
      </c>
      <c r="C15" s="236" t="s">
        <v>173</v>
      </c>
      <c r="D15" s="233" t="s">
        <v>133</v>
      </c>
      <c r="E15" s="233" t="s">
        <v>80</v>
      </c>
      <c r="F15" s="234" t="s">
        <v>134</v>
      </c>
      <c r="G15" s="112"/>
      <c r="H15" s="112"/>
      <c r="I15" s="112"/>
    </row>
    <row r="16" spans="1:9" ht="12.75">
      <c r="A16" s="120">
        <v>1</v>
      </c>
      <c r="B16" s="121">
        <v>2</v>
      </c>
      <c r="C16" s="111">
        <v>3</v>
      </c>
      <c r="D16" s="111">
        <v>4</v>
      </c>
      <c r="E16" s="111">
        <v>5</v>
      </c>
      <c r="F16" s="122">
        <v>6</v>
      </c>
      <c r="G16" s="112"/>
      <c r="H16" s="112"/>
      <c r="I16" s="112"/>
    </row>
    <row r="17" spans="1:9" ht="25.5" customHeight="1">
      <c r="A17" s="224" t="s">
        <v>426</v>
      </c>
      <c r="B17" s="258" t="s">
        <v>393</v>
      </c>
      <c r="C17" s="211" t="s">
        <v>141</v>
      </c>
      <c r="D17" s="124">
        <f>D18+D67</f>
        <v>8923175.4</v>
      </c>
      <c r="E17" s="124">
        <f>E18+E67</f>
        <v>8935225.27</v>
      </c>
      <c r="F17" s="161"/>
      <c r="G17" s="112"/>
      <c r="H17" s="112"/>
      <c r="I17" s="112"/>
    </row>
    <row r="18" spans="1:9" ht="22.5" customHeight="1">
      <c r="A18" s="225" t="s">
        <v>168</v>
      </c>
      <c r="B18" s="259" t="s">
        <v>393</v>
      </c>
      <c r="C18" s="210" t="s">
        <v>81</v>
      </c>
      <c r="D18" s="125">
        <f>D19+D37+D48+D52+D27+D60</f>
        <v>1953616.5999999999</v>
      </c>
      <c r="E18" s="125">
        <f>E19+E37+E48+E52+E60+E27</f>
        <v>1965666.4699999997</v>
      </c>
      <c r="F18" s="126"/>
      <c r="G18" s="112"/>
      <c r="H18" s="112"/>
      <c r="I18" s="112"/>
    </row>
    <row r="19" spans="1:9" ht="14.25" customHeight="1">
      <c r="A19" s="226" t="s">
        <v>51</v>
      </c>
      <c r="B19" s="260" t="s">
        <v>393</v>
      </c>
      <c r="C19" s="208" t="s">
        <v>82</v>
      </c>
      <c r="D19" s="135">
        <f>D20</f>
        <v>147000</v>
      </c>
      <c r="E19" s="127">
        <f>E20</f>
        <v>160107.97</v>
      </c>
      <c r="F19" s="128"/>
      <c r="G19" s="112"/>
      <c r="H19" s="112"/>
      <c r="I19" s="112"/>
    </row>
    <row r="20" spans="1:9" ht="23.25" customHeight="1">
      <c r="A20" s="227" t="s">
        <v>52</v>
      </c>
      <c r="B20" s="261" t="s">
        <v>393</v>
      </c>
      <c r="C20" s="123" t="s">
        <v>83</v>
      </c>
      <c r="D20" s="129">
        <f>D21+D25</f>
        <v>147000</v>
      </c>
      <c r="E20" s="129">
        <f>E21+E25+E23</f>
        <v>160107.97</v>
      </c>
      <c r="F20" s="157"/>
      <c r="G20" s="112"/>
      <c r="H20" s="112"/>
      <c r="I20" s="130"/>
    </row>
    <row r="21" spans="1:9" ht="75" customHeight="1">
      <c r="A21" s="294" t="s">
        <v>184</v>
      </c>
      <c r="B21" s="266" t="s">
        <v>393</v>
      </c>
      <c r="C21" s="160" t="s">
        <v>185</v>
      </c>
      <c r="D21" s="129">
        <f>D22</f>
        <v>147000</v>
      </c>
      <c r="E21" s="129">
        <f>E22</f>
        <v>159239.29</v>
      </c>
      <c r="F21" s="157"/>
      <c r="G21" s="112"/>
      <c r="H21" s="112"/>
      <c r="I21" s="130"/>
    </row>
    <row r="22" spans="1:9" ht="29.25" customHeight="1">
      <c r="A22" s="295"/>
      <c r="B22" s="266" t="s">
        <v>393</v>
      </c>
      <c r="C22" s="160" t="s">
        <v>394</v>
      </c>
      <c r="D22" s="129">
        <v>147000</v>
      </c>
      <c r="E22" s="129">
        <v>159239.29</v>
      </c>
      <c r="F22" s="157"/>
      <c r="G22" s="112"/>
      <c r="H22" s="112"/>
      <c r="I22" s="130"/>
    </row>
    <row r="23" spans="1:9" ht="108.75" customHeight="1">
      <c r="A23" s="296" t="s">
        <v>259</v>
      </c>
      <c r="B23" s="266" t="s">
        <v>393</v>
      </c>
      <c r="C23" s="160" t="s">
        <v>260</v>
      </c>
      <c r="D23" s="129">
        <f>D24</f>
        <v>0</v>
      </c>
      <c r="E23" s="129">
        <f>E24</f>
        <v>-1.15</v>
      </c>
      <c r="F23" s="157">
        <v>0</v>
      </c>
      <c r="G23" s="112"/>
      <c r="H23" s="112"/>
      <c r="I23" s="212"/>
    </row>
    <row r="24" spans="1:9" ht="39" customHeight="1">
      <c r="A24" s="297"/>
      <c r="B24" s="266" t="s">
        <v>393</v>
      </c>
      <c r="C24" s="160" t="s">
        <v>395</v>
      </c>
      <c r="D24" s="129">
        <v>0</v>
      </c>
      <c r="E24" s="129">
        <v>-1.15</v>
      </c>
      <c r="F24" s="157"/>
      <c r="G24" s="112"/>
      <c r="H24" s="112"/>
      <c r="I24" s="212"/>
    </row>
    <row r="25" spans="1:9" ht="30.75" customHeight="1">
      <c r="A25" s="292" t="s">
        <v>186</v>
      </c>
      <c r="B25" s="262" t="s">
        <v>393</v>
      </c>
      <c r="C25" s="160" t="s">
        <v>187</v>
      </c>
      <c r="D25" s="129">
        <f>D26</f>
        <v>0</v>
      </c>
      <c r="E25" s="129">
        <f>E26</f>
        <v>869.83</v>
      </c>
      <c r="F25" s="157">
        <v>0</v>
      </c>
      <c r="G25" s="112"/>
      <c r="H25" s="112"/>
      <c r="I25" s="112"/>
    </row>
    <row r="26" spans="1:9" ht="30" customHeight="1">
      <c r="A26" s="293"/>
      <c r="B26" s="262" t="s">
        <v>393</v>
      </c>
      <c r="C26" s="160" t="s">
        <v>396</v>
      </c>
      <c r="D26" s="129">
        <v>0</v>
      </c>
      <c r="E26" s="129">
        <v>869.83</v>
      </c>
      <c r="F26" s="157"/>
      <c r="G26" s="112"/>
      <c r="H26" s="112"/>
      <c r="I26" s="112"/>
    </row>
    <row r="27" spans="1:9" ht="29.25" customHeight="1">
      <c r="A27" s="228" t="s">
        <v>210</v>
      </c>
      <c r="B27" s="263" t="s">
        <v>393</v>
      </c>
      <c r="C27" s="209" t="s">
        <v>216</v>
      </c>
      <c r="D27" s="168">
        <f>D28</f>
        <v>179200</v>
      </c>
      <c r="E27" s="168">
        <f>E28</f>
        <v>193745.75</v>
      </c>
      <c r="F27" s="169"/>
      <c r="G27" s="112"/>
      <c r="H27" s="112"/>
      <c r="I27" s="112"/>
    </row>
    <row r="28" spans="1:9" ht="32.25" customHeight="1">
      <c r="A28" s="213" t="s">
        <v>211</v>
      </c>
      <c r="B28" s="262" t="s">
        <v>393</v>
      </c>
      <c r="C28" s="170" t="s">
        <v>217</v>
      </c>
      <c r="D28" s="129">
        <f>D29+D31+D33+D35</f>
        <v>179200</v>
      </c>
      <c r="E28" s="129">
        <f>E29+E31+E33+E35</f>
        <v>193745.75</v>
      </c>
      <c r="F28" s="157"/>
      <c r="G28" s="112"/>
      <c r="H28" s="112"/>
      <c r="I28" s="112"/>
    </row>
    <row r="29" spans="1:9" ht="65.25" customHeight="1">
      <c r="A29" s="288" t="s">
        <v>212</v>
      </c>
      <c r="B29" s="262" t="s">
        <v>393</v>
      </c>
      <c r="C29" s="171" t="s">
        <v>218</v>
      </c>
      <c r="D29" s="129">
        <f>D30</f>
        <v>66600</v>
      </c>
      <c r="E29" s="129">
        <f>E30</f>
        <v>86326.38</v>
      </c>
      <c r="F29" s="157"/>
      <c r="G29" s="112"/>
      <c r="H29" s="112"/>
      <c r="I29" s="112"/>
    </row>
    <row r="30" spans="1:9" ht="27.75" customHeight="1">
      <c r="A30" s="289"/>
      <c r="B30" s="262" t="s">
        <v>393</v>
      </c>
      <c r="C30" s="170" t="s">
        <v>398</v>
      </c>
      <c r="D30" s="129">
        <v>66600</v>
      </c>
      <c r="E30" s="129">
        <v>86326.38</v>
      </c>
      <c r="F30" s="157"/>
      <c r="G30" s="112"/>
      <c r="H30" s="112"/>
      <c r="I30" s="112"/>
    </row>
    <row r="31" spans="1:9" ht="88.5" customHeight="1">
      <c r="A31" s="288" t="s">
        <v>213</v>
      </c>
      <c r="B31" s="262" t="s">
        <v>393</v>
      </c>
      <c r="C31" s="170" t="s">
        <v>219</v>
      </c>
      <c r="D31" s="129">
        <f>D32</f>
        <v>500</v>
      </c>
      <c r="E31" s="129">
        <f>E32</f>
        <v>831.38</v>
      </c>
      <c r="F31" s="157"/>
      <c r="G31" s="112"/>
      <c r="H31" s="112"/>
      <c r="I31" s="112"/>
    </row>
    <row r="32" spans="1:9" ht="26.25" customHeight="1">
      <c r="A32" s="289"/>
      <c r="B32" s="262" t="s">
        <v>393</v>
      </c>
      <c r="C32" s="170" t="s">
        <v>399</v>
      </c>
      <c r="D32" s="129">
        <v>500</v>
      </c>
      <c r="E32" s="129">
        <v>831.38</v>
      </c>
      <c r="F32" s="157"/>
      <c r="G32" s="112"/>
      <c r="H32" s="112"/>
      <c r="I32" s="112"/>
    </row>
    <row r="33" spans="1:9" ht="90.75" customHeight="1">
      <c r="A33" s="288" t="s">
        <v>214</v>
      </c>
      <c r="B33" s="262" t="s">
        <v>393</v>
      </c>
      <c r="C33" s="170" t="s">
        <v>220</v>
      </c>
      <c r="D33" s="129">
        <f>D34</f>
        <v>122400</v>
      </c>
      <c r="E33" s="129">
        <f>E34</f>
        <v>125929.99</v>
      </c>
      <c r="F33" s="157"/>
      <c r="G33" s="112"/>
      <c r="H33" s="112"/>
      <c r="I33" s="112"/>
    </row>
    <row r="34" spans="1:9" ht="26.25" customHeight="1">
      <c r="A34" s="289"/>
      <c r="B34" s="262" t="s">
        <v>393</v>
      </c>
      <c r="C34" s="170" t="s">
        <v>401</v>
      </c>
      <c r="D34" s="129">
        <v>122400</v>
      </c>
      <c r="E34" s="129">
        <v>125929.99</v>
      </c>
      <c r="F34" s="157"/>
      <c r="G34" s="112"/>
      <c r="H34" s="112"/>
      <c r="I34" s="112"/>
    </row>
    <row r="35" spans="1:9" ht="84.75" customHeight="1">
      <c r="A35" s="290" t="s">
        <v>215</v>
      </c>
      <c r="B35" s="266" t="s">
        <v>393</v>
      </c>
      <c r="C35" s="267" t="s">
        <v>221</v>
      </c>
      <c r="D35" s="129">
        <f>D36</f>
        <v>-10300</v>
      </c>
      <c r="E35" s="129">
        <f>E36</f>
        <v>-19342</v>
      </c>
      <c r="F35" s="157">
        <f aca="true" t="shared" si="0" ref="F35:F41">D35-E35</f>
        <v>9042</v>
      </c>
      <c r="G35" s="112"/>
      <c r="H35" s="112"/>
      <c r="I35" s="112"/>
    </row>
    <row r="36" spans="1:9" ht="26.25" customHeight="1">
      <c r="A36" s="291"/>
      <c r="B36" s="266" t="s">
        <v>393</v>
      </c>
      <c r="C36" s="267" t="s">
        <v>402</v>
      </c>
      <c r="D36" s="129">
        <v>-10300</v>
      </c>
      <c r="E36" s="129">
        <v>-19342</v>
      </c>
      <c r="F36" s="157">
        <f t="shared" si="0"/>
        <v>9042</v>
      </c>
      <c r="G36" s="112"/>
      <c r="H36" s="112"/>
      <c r="I36" s="112"/>
    </row>
    <row r="37" spans="1:9" ht="11.25" customHeight="1">
      <c r="A37" s="226" t="s">
        <v>48</v>
      </c>
      <c r="B37" s="264" t="s">
        <v>393</v>
      </c>
      <c r="C37" s="131" t="s">
        <v>84</v>
      </c>
      <c r="D37" s="127">
        <f>D38+D41</f>
        <v>771805</v>
      </c>
      <c r="E37" s="127">
        <f>E38+E41</f>
        <v>748972.27</v>
      </c>
      <c r="F37" s="169">
        <f t="shared" si="0"/>
        <v>22832.72999999998</v>
      </c>
      <c r="G37" s="112"/>
      <c r="H37" s="112"/>
      <c r="I37" s="112"/>
    </row>
    <row r="38" spans="1:9" ht="21" customHeight="1">
      <c r="A38" s="227" t="s">
        <v>49</v>
      </c>
      <c r="B38" s="261" t="s">
        <v>393</v>
      </c>
      <c r="C38" s="123" t="s">
        <v>85</v>
      </c>
      <c r="D38" s="129">
        <f>D39</f>
        <v>186000</v>
      </c>
      <c r="E38" s="129">
        <f>E39</f>
        <v>167785.32</v>
      </c>
      <c r="F38" s="157">
        <f t="shared" si="0"/>
        <v>18214.679999999993</v>
      </c>
      <c r="G38" s="112"/>
      <c r="H38" s="112"/>
      <c r="I38" s="112"/>
    </row>
    <row r="39" spans="1:9" ht="39" customHeight="1">
      <c r="A39" s="308" t="s">
        <v>0</v>
      </c>
      <c r="B39" s="261" t="s">
        <v>393</v>
      </c>
      <c r="C39" s="123" t="s">
        <v>86</v>
      </c>
      <c r="D39" s="129">
        <f>D40</f>
        <v>186000</v>
      </c>
      <c r="E39" s="129">
        <f>E40</f>
        <v>167785.32</v>
      </c>
      <c r="F39" s="157">
        <f t="shared" si="0"/>
        <v>18214.679999999993</v>
      </c>
      <c r="G39" s="112"/>
      <c r="H39" s="112"/>
      <c r="I39" s="112"/>
    </row>
    <row r="40" spans="1:9" ht="18.75" customHeight="1">
      <c r="A40" s="309"/>
      <c r="B40" s="261" t="s">
        <v>393</v>
      </c>
      <c r="C40" s="123" t="s">
        <v>405</v>
      </c>
      <c r="D40" s="129">
        <v>186000</v>
      </c>
      <c r="E40" s="129">
        <v>167785.32</v>
      </c>
      <c r="F40" s="157">
        <f t="shared" si="0"/>
        <v>18214.679999999993</v>
      </c>
      <c r="G40" s="112"/>
      <c r="H40" s="112"/>
      <c r="I40" s="112"/>
    </row>
    <row r="41" spans="1:9" ht="11.25" customHeight="1">
      <c r="A41" s="227" t="s">
        <v>87</v>
      </c>
      <c r="B41" s="261" t="s">
        <v>393</v>
      </c>
      <c r="C41" s="123" t="s">
        <v>88</v>
      </c>
      <c r="D41" s="129">
        <f>D42+D45</f>
        <v>585805</v>
      </c>
      <c r="E41" s="129">
        <f>E42+E45</f>
        <v>581186.9500000001</v>
      </c>
      <c r="F41" s="157">
        <f t="shared" si="0"/>
        <v>4618.04999999993</v>
      </c>
      <c r="G41" s="112"/>
      <c r="H41" s="112"/>
      <c r="I41" s="112"/>
    </row>
    <row r="42" spans="1:9" ht="12" customHeight="1">
      <c r="A42" s="268" t="s">
        <v>261</v>
      </c>
      <c r="B42" s="261" t="s">
        <v>393</v>
      </c>
      <c r="C42" s="123" t="s">
        <v>264</v>
      </c>
      <c r="D42" s="129">
        <f>D43</f>
        <v>533505</v>
      </c>
      <c r="E42" s="129">
        <f>E43</f>
        <v>535072.77</v>
      </c>
      <c r="F42" s="157"/>
      <c r="G42" s="112"/>
      <c r="H42" s="112"/>
      <c r="I42" s="112"/>
    </row>
    <row r="43" spans="1:9" ht="30.75" customHeight="1">
      <c r="A43" s="310" t="s">
        <v>262</v>
      </c>
      <c r="B43" s="261" t="s">
        <v>393</v>
      </c>
      <c r="C43" s="123" t="s">
        <v>265</v>
      </c>
      <c r="D43" s="129">
        <f>D44</f>
        <v>533505</v>
      </c>
      <c r="E43" s="129">
        <f>E44</f>
        <v>535072.77</v>
      </c>
      <c r="F43" s="157"/>
      <c r="G43" s="112"/>
      <c r="H43" s="112"/>
      <c r="I43" s="112"/>
    </row>
    <row r="44" spans="1:9" ht="16.5" customHeight="1">
      <c r="A44" s="311"/>
      <c r="B44" s="261" t="s">
        <v>393</v>
      </c>
      <c r="C44" s="123" t="s">
        <v>406</v>
      </c>
      <c r="D44" s="129">
        <v>533505</v>
      </c>
      <c r="E44" s="129">
        <v>535072.77</v>
      </c>
      <c r="F44" s="157"/>
      <c r="G44" s="112"/>
      <c r="H44" s="112"/>
      <c r="I44" s="112"/>
    </row>
    <row r="45" spans="1:9" ht="12" customHeight="1">
      <c r="A45" s="268" t="s">
        <v>263</v>
      </c>
      <c r="B45" s="261" t="s">
        <v>393</v>
      </c>
      <c r="C45" s="123" t="s">
        <v>266</v>
      </c>
      <c r="D45" s="129">
        <f>D46</f>
        <v>52300</v>
      </c>
      <c r="E45" s="129">
        <f>E46</f>
        <v>46114.18</v>
      </c>
      <c r="F45" s="157">
        <f>D45-E45</f>
        <v>6185.82</v>
      </c>
      <c r="G45" s="112"/>
      <c r="H45" s="112"/>
      <c r="I45" s="112"/>
    </row>
    <row r="46" spans="1:9" ht="28.5" customHeight="1">
      <c r="A46" s="312" t="s">
        <v>407</v>
      </c>
      <c r="B46" s="261" t="s">
        <v>393</v>
      </c>
      <c r="C46" s="123" t="s">
        <v>267</v>
      </c>
      <c r="D46" s="129">
        <f>D47</f>
        <v>52300</v>
      </c>
      <c r="E46" s="129">
        <f>E47</f>
        <v>46114.18</v>
      </c>
      <c r="F46" s="157">
        <f>D46-E46</f>
        <v>6185.82</v>
      </c>
      <c r="G46" s="112"/>
      <c r="H46" s="112"/>
      <c r="I46" s="112"/>
    </row>
    <row r="47" spans="1:9" ht="19.5" customHeight="1">
      <c r="A47" s="313"/>
      <c r="B47" s="261" t="s">
        <v>393</v>
      </c>
      <c r="C47" s="123" t="s">
        <v>408</v>
      </c>
      <c r="D47" s="129">
        <v>52300</v>
      </c>
      <c r="E47" s="129">
        <v>46114.18</v>
      </c>
      <c r="F47" s="157">
        <f>D47-E47</f>
        <v>6185.82</v>
      </c>
      <c r="G47" s="112"/>
      <c r="H47" s="112"/>
      <c r="I47" s="112"/>
    </row>
    <row r="48" spans="1:9" ht="12.75" customHeight="1">
      <c r="A48" s="226" t="s">
        <v>174</v>
      </c>
      <c r="B48" s="260" t="s">
        <v>393</v>
      </c>
      <c r="C48" s="208" t="s">
        <v>159</v>
      </c>
      <c r="D48" s="127">
        <f aca="true" t="shared" si="1" ref="D48:E50">D49</f>
        <v>14200.2</v>
      </c>
      <c r="E48" s="127">
        <f t="shared" si="1"/>
        <v>14900</v>
      </c>
      <c r="F48" s="169"/>
      <c r="G48" s="112"/>
      <c r="H48" s="112"/>
      <c r="I48" s="112"/>
    </row>
    <row r="49" spans="1:9" ht="66" customHeight="1">
      <c r="A49" s="230" t="s">
        <v>160</v>
      </c>
      <c r="B49" s="265" t="s">
        <v>393</v>
      </c>
      <c r="C49" s="132" t="s">
        <v>161</v>
      </c>
      <c r="D49" s="133">
        <f t="shared" si="1"/>
        <v>14200.2</v>
      </c>
      <c r="E49" s="133">
        <f t="shared" si="1"/>
        <v>14900</v>
      </c>
      <c r="F49" s="157"/>
      <c r="G49" s="112"/>
      <c r="H49" s="112"/>
      <c r="I49" s="112"/>
    </row>
    <row r="50" spans="1:9" ht="91.5" customHeight="1">
      <c r="A50" s="304" t="s">
        <v>162</v>
      </c>
      <c r="B50" s="265" t="s">
        <v>393</v>
      </c>
      <c r="C50" s="132" t="s">
        <v>103</v>
      </c>
      <c r="D50" s="133">
        <f t="shared" si="1"/>
        <v>14200.2</v>
      </c>
      <c r="E50" s="133">
        <f t="shared" si="1"/>
        <v>14900</v>
      </c>
      <c r="F50" s="157"/>
      <c r="G50" s="112"/>
      <c r="H50" s="112"/>
      <c r="I50" s="112"/>
    </row>
    <row r="51" spans="1:9" ht="24" customHeight="1">
      <c r="A51" s="305"/>
      <c r="B51" s="265" t="s">
        <v>393</v>
      </c>
      <c r="C51" s="132" t="s">
        <v>409</v>
      </c>
      <c r="D51" s="133">
        <v>14200.2</v>
      </c>
      <c r="E51" s="133">
        <v>14900</v>
      </c>
      <c r="F51" s="157"/>
      <c r="G51" s="112"/>
      <c r="H51" s="112"/>
      <c r="I51" s="112"/>
    </row>
    <row r="52" spans="1:9" ht="56.25" customHeight="1">
      <c r="A52" s="226" t="s">
        <v>53</v>
      </c>
      <c r="B52" s="260" t="s">
        <v>393</v>
      </c>
      <c r="C52" s="208" t="s">
        <v>89</v>
      </c>
      <c r="D52" s="127">
        <f>D57</f>
        <v>725300</v>
      </c>
      <c r="E52" s="127">
        <f>E57</f>
        <v>731829.08</v>
      </c>
      <c r="F52" s="128"/>
      <c r="G52" s="112"/>
      <c r="H52" s="112"/>
      <c r="I52" s="112"/>
    </row>
    <row r="53" spans="1:9" ht="0.75" customHeight="1">
      <c r="A53" s="229" t="s">
        <v>1</v>
      </c>
      <c r="B53" s="261" t="s">
        <v>393</v>
      </c>
      <c r="C53" s="123" t="s">
        <v>90</v>
      </c>
      <c r="D53" s="129">
        <v>0</v>
      </c>
      <c r="E53" s="129">
        <v>0</v>
      </c>
      <c r="F53" s="157">
        <f aca="true" t="shared" si="2" ref="F53:F79">D53-E53</f>
        <v>0</v>
      </c>
      <c r="G53" s="112"/>
      <c r="H53" s="112"/>
      <c r="I53" s="112"/>
    </row>
    <row r="54" spans="1:9" ht="87" customHeight="1" hidden="1">
      <c r="A54" s="229" t="s">
        <v>175</v>
      </c>
      <c r="B54" s="261">
        <v>10</v>
      </c>
      <c r="C54" s="123" t="s">
        <v>91</v>
      </c>
      <c r="D54" s="129">
        <f>D55</f>
        <v>0</v>
      </c>
      <c r="E54" s="129">
        <f>E55</f>
        <v>0</v>
      </c>
      <c r="F54" s="157">
        <f t="shared" si="2"/>
        <v>0</v>
      </c>
      <c r="G54" s="112"/>
      <c r="H54" s="112"/>
      <c r="I54" s="112"/>
    </row>
    <row r="55" spans="1:9" ht="16.5" customHeight="1" hidden="1">
      <c r="A55" s="229" t="s">
        <v>176</v>
      </c>
      <c r="B55" s="261">
        <v>10</v>
      </c>
      <c r="C55" s="160" t="s">
        <v>188</v>
      </c>
      <c r="D55" s="129">
        <v>0</v>
      </c>
      <c r="E55" s="129">
        <v>0</v>
      </c>
      <c r="F55" s="157">
        <f t="shared" si="2"/>
        <v>0</v>
      </c>
      <c r="G55" s="112"/>
      <c r="H55" s="112"/>
      <c r="I55" s="112"/>
    </row>
    <row r="56" spans="1:9" ht="114" customHeight="1">
      <c r="A56" s="199" t="s">
        <v>410</v>
      </c>
      <c r="B56" s="261" t="s">
        <v>393</v>
      </c>
      <c r="C56" s="123" t="s">
        <v>90</v>
      </c>
      <c r="D56" s="129">
        <f aca="true" t="shared" si="3" ref="D56:E58">D57</f>
        <v>725300</v>
      </c>
      <c r="E56" s="129">
        <f t="shared" si="3"/>
        <v>731829.08</v>
      </c>
      <c r="F56" s="157"/>
      <c r="G56" s="112"/>
      <c r="H56" s="112"/>
      <c r="I56" s="112"/>
    </row>
    <row r="57" spans="1:9" ht="91.5" customHeight="1">
      <c r="A57" s="199" t="s">
        <v>411</v>
      </c>
      <c r="B57" s="261" t="s">
        <v>393</v>
      </c>
      <c r="C57" s="123" t="s">
        <v>413</v>
      </c>
      <c r="D57" s="129">
        <f t="shared" si="3"/>
        <v>725300</v>
      </c>
      <c r="E57" s="129">
        <f t="shared" si="3"/>
        <v>731829.08</v>
      </c>
      <c r="F57" s="157"/>
      <c r="G57" s="112"/>
      <c r="H57" s="112"/>
      <c r="I57" s="112"/>
    </row>
    <row r="58" spans="1:9" ht="71.25" customHeight="1">
      <c r="A58" s="282" t="s">
        <v>412</v>
      </c>
      <c r="B58" s="261" t="s">
        <v>393</v>
      </c>
      <c r="C58" s="123" t="s">
        <v>92</v>
      </c>
      <c r="D58" s="129">
        <f t="shared" si="3"/>
        <v>725300</v>
      </c>
      <c r="E58" s="129">
        <f t="shared" si="3"/>
        <v>731829.08</v>
      </c>
      <c r="F58" s="157"/>
      <c r="G58" s="112"/>
      <c r="H58" s="112"/>
      <c r="I58" s="112"/>
    </row>
    <row r="59" spans="1:9" ht="23.25" customHeight="1">
      <c r="A59" s="283"/>
      <c r="B59" s="261" t="s">
        <v>393</v>
      </c>
      <c r="C59" s="123" t="s">
        <v>414</v>
      </c>
      <c r="D59" s="129">
        <v>725300</v>
      </c>
      <c r="E59" s="129">
        <v>731829.08</v>
      </c>
      <c r="F59" s="157"/>
      <c r="G59" s="112"/>
      <c r="H59" s="112"/>
      <c r="I59" s="112"/>
    </row>
    <row r="60" spans="1:9" ht="26.25" customHeight="1">
      <c r="A60" s="272" t="s">
        <v>195</v>
      </c>
      <c r="B60" s="260" t="s">
        <v>393</v>
      </c>
      <c r="C60" s="273" t="s">
        <v>196</v>
      </c>
      <c r="D60" s="168">
        <f>D61</f>
        <v>116111.4</v>
      </c>
      <c r="E60" s="168">
        <f>E61</f>
        <v>116111.4</v>
      </c>
      <c r="F60" s="169">
        <f t="shared" si="2"/>
        <v>0</v>
      </c>
      <c r="G60" s="134"/>
      <c r="H60" s="112"/>
      <c r="I60" s="112"/>
    </row>
    <row r="61" spans="1:9" ht="80.25" customHeight="1">
      <c r="A61" s="269" t="s">
        <v>268</v>
      </c>
      <c r="B61" s="262" t="s">
        <v>393</v>
      </c>
      <c r="C61" s="170" t="s">
        <v>276</v>
      </c>
      <c r="D61" s="129">
        <f>D62+D64</f>
        <v>116111.4</v>
      </c>
      <c r="E61" s="129">
        <f>E62+E64</f>
        <v>116111.4</v>
      </c>
      <c r="F61" s="157">
        <f t="shared" si="2"/>
        <v>0</v>
      </c>
      <c r="G61" s="134"/>
      <c r="H61" s="112"/>
      <c r="I61" s="112"/>
    </row>
    <row r="62" spans="1:9" ht="69.75" customHeight="1">
      <c r="A62" s="303" t="s">
        <v>269</v>
      </c>
      <c r="B62" s="262" t="s">
        <v>393</v>
      </c>
      <c r="C62" s="170" t="s">
        <v>272</v>
      </c>
      <c r="D62" s="129">
        <f>D63</f>
        <v>113111.4</v>
      </c>
      <c r="E62" s="129">
        <f>E63</f>
        <v>113111.4</v>
      </c>
      <c r="F62" s="157">
        <f t="shared" si="2"/>
        <v>0</v>
      </c>
      <c r="G62" s="134"/>
      <c r="H62" s="112"/>
      <c r="I62" s="112"/>
    </row>
    <row r="63" spans="1:9" ht="22.5" customHeight="1">
      <c r="A63" s="303"/>
      <c r="B63" s="262" t="s">
        <v>393</v>
      </c>
      <c r="C63" s="170" t="s">
        <v>415</v>
      </c>
      <c r="D63" s="129">
        <v>113111.4</v>
      </c>
      <c r="E63" s="129">
        <v>113111.4</v>
      </c>
      <c r="F63" s="157"/>
      <c r="G63" s="134"/>
      <c r="H63" s="112"/>
      <c r="I63" s="112"/>
    </row>
    <row r="64" spans="1:9" ht="59.25" customHeight="1">
      <c r="A64" s="269" t="s">
        <v>270</v>
      </c>
      <c r="B64" s="262" t="s">
        <v>393</v>
      </c>
      <c r="C64" s="170" t="s">
        <v>273</v>
      </c>
      <c r="D64" s="129">
        <f>D65</f>
        <v>3000</v>
      </c>
      <c r="E64" s="129">
        <f>E65</f>
        <v>3000</v>
      </c>
      <c r="F64" s="157">
        <f t="shared" si="2"/>
        <v>0</v>
      </c>
      <c r="G64" s="134"/>
      <c r="H64" s="112"/>
      <c r="I64" s="112"/>
    </row>
    <row r="65" spans="1:9" ht="35.25" customHeight="1">
      <c r="A65" s="303" t="s">
        <v>270</v>
      </c>
      <c r="B65" s="262" t="s">
        <v>393</v>
      </c>
      <c r="C65" s="170" t="s">
        <v>274</v>
      </c>
      <c r="D65" s="129">
        <f>D66</f>
        <v>3000</v>
      </c>
      <c r="E65" s="129">
        <f>E66</f>
        <v>3000</v>
      </c>
      <c r="F65" s="157">
        <f t="shared" si="2"/>
        <v>0</v>
      </c>
      <c r="G65" s="134"/>
      <c r="H65" s="112"/>
      <c r="I65" s="112"/>
    </row>
    <row r="66" spans="1:9" ht="23.25" customHeight="1">
      <c r="A66" s="303"/>
      <c r="B66" s="262" t="s">
        <v>393</v>
      </c>
      <c r="C66" s="170" t="s">
        <v>416</v>
      </c>
      <c r="D66" s="129">
        <v>3000</v>
      </c>
      <c r="E66" s="129">
        <v>3000</v>
      </c>
      <c r="F66" s="157"/>
      <c r="G66" s="134"/>
      <c r="H66" s="112"/>
      <c r="I66" s="112"/>
    </row>
    <row r="67" spans="1:9" ht="11.25" customHeight="1">
      <c r="A67" s="226" t="s">
        <v>50</v>
      </c>
      <c r="B67" s="260" t="s">
        <v>393</v>
      </c>
      <c r="C67" s="208" t="s">
        <v>93</v>
      </c>
      <c r="D67" s="127">
        <f>D68</f>
        <v>6969558.8</v>
      </c>
      <c r="E67" s="127">
        <f>E68</f>
        <v>6969558.8</v>
      </c>
      <c r="F67" s="128">
        <f t="shared" si="2"/>
        <v>0</v>
      </c>
      <c r="G67" s="112"/>
      <c r="H67" s="112"/>
      <c r="I67" s="112"/>
    </row>
    <row r="68" spans="1:9" ht="44.25" customHeight="1">
      <c r="A68" s="230" t="s">
        <v>177</v>
      </c>
      <c r="B68" s="261" t="s">
        <v>393</v>
      </c>
      <c r="C68" s="123" t="s">
        <v>94</v>
      </c>
      <c r="D68" s="133">
        <f>D69+D73+D77</f>
        <v>6969558.8</v>
      </c>
      <c r="E68" s="133">
        <f>E69+E73+E77</f>
        <v>6969558.8</v>
      </c>
      <c r="F68" s="157">
        <f t="shared" si="2"/>
        <v>0</v>
      </c>
      <c r="G68" s="112"/>
      <c r="H68" s="112"/>
      <c r="I68" s="112"/>
    </row>
    <row r="69" spans="1:9" ht="26.25" customHeight="1">
      <c r="A69" s="231" t="s">
        <v>427</v>
      </c>
      <c r="B69" s="260" t="s">
        <v>393</v>
      </c>
      <c r="C69" s="208" t="s">
        <v>95</v>
      </c>
      <c r="D69" s="127">
        <f aca="true" t="shared" si="4" ref="D69:E71">D70</f>
        <v>2728300</v>
      </c>
      <c r="E69" s="127">
        <f t="shared" si="4"/>
        <v>2728300</v>
      </c>
      <c r="F69" s="128"/>
      <c r="G69" s="112"/>
      <c r="H69" s="112"/>
      <c r="I69" s="112"/>
    </row>
    <row r="70" spans="1:9" ht="21.75" customHeight="1">
      <c r="A70" s="230" t="s">
        <v>166</v>
      </c>
      <c r="B70" s="261" t="s">
        <v>393</v>
      </c>
      <c r="C70" s="123" t="s">
        <v>356</v>
      </c>
      <c r="D70" s="133">
        <f t="shared" si="4"/>
        <v>2728300</v>
      </c>
      <c r="E70" s="133">
        <f t="shared" si="4"/>
        <v>2728300</v>
      </c>
      <c r="F70" s="157"/>
      <c r="G70" s="112"/>
      <c r="H70" s="112"/>
      <c r="I70" s="112"/>
    </row>
    <row r="71" spans="1:9" ht="20.25" customHeight="1">
      <c r="A71" s="304" t="s">
        <v>428</v>
      </c>
      <c r="B71" s="261" t="s">
        <v>393</v>
      </c>
      <c r="C71" s="123" t="s">
        <v>357</v>
      </c>
      <c r="D71" s="133">
        <f t="shared" si="4"/>
        <v>2728300</v>
      </c>
      <c r="E71" s="133">
        <f t="shared" si="4"/>
        <v>2728300</v>
      </c>
      <c r="F71" s="157"/>
      <c r="G71" s="112"/>
      <c r="H71" s="112"/>
      <c r="I71" s="112"/>
    </row>
    <row r="72" spans="1:9" ht="20.25" customHeight="1">
      <c r="A72" s="305"/>
      <c r="B72" s="261" t="s">
        <v>393</v>
      </c>
      <c r="C72" s="123" t="s">
        <v>418</v>
      </c>
      <c r="D72" s="133">
        <v>2728300</v>
      </c>
      <c r="E72" s="133">
        <v>2728300</v>
      </c>
      <c r="F72" s="157"/>
      <c r="G72" s="112"/>
      <c r="H72" s="112"/>
      <c r="I72" s="112"/>
    </row>
    <row r="73" spans="1:9" ht="23.25" customHeight="1">
      <c r="A73" s="226" t="s">
        <v>429</v>
      </c>
      <c r="B73" s="260" t="s">
        <v>393</v>
      </c>
      <c r="C73" s="208" t="s">
        <v>359</v>
      </c>
      <c r="D73" s="127">
        <f aca="true" t="shared" si="5" ref="D73:E75">D74</f>
        <v>420631</v>
      </c>
      <c r="E73" s="127">
        <f t="shared" si="5"/>
        <v>420631</v>
      </c>
      <c r="F73" s="128"/>
      <c r="G73" s="112"/>
      <c r="H73" s="112"/>
      <c r="I73" s="112"/>
    </row>
    <row r="74" spans="1:9" ht="54.75" customHeight="1">
      <c r="A74" s="230" t="s">
        <v>178</v>
      </c>
      <c r="B74" s="261" t="s">
        <v>393</v>
      </c>
      <c r="C74" s="123" t="s">
        <v>360</v>
      </c>
      <c r="D74" s="133">
        <f t="shared" si="5"/>
        <v>420631</v>
      </c>
      <c r="E74" s="133">
        <f t="shared" si="5"/>
        <v>420631</v>
      </c>
      <c r="F74" s="157"/>
      <c r="G74" s="112"/>
      <c r="H74" s="112"/>
      <c r="I74" s="112"/>
    </row>
    <row r="75" spans="1:9" ht="41.25" customHeight="1">
      <c r="A75" s="304" t="s">
        <v>179</v>
      </c>
      <c r="B75" s="261" t="s">
        <v>393</v>
      </c>
      <c r="C75" s="123" t="s">
        <v>361</v>
      </c>
      <c r="D75" s="133">
        <f t="shared" si="5"/>
        <v>420631</v>
      </c>
      <c r="E75" s="133">
        <f t="shared" si="5"/>
        <v>420631</v>
      </c>
      <c r="F75" s="157"/>
      <c r="G75" s="112"/>
      <c r="H75" s="112"/>
      <c r="I75" s="112"/>
    </row>
    <row r="76" spans="1:9" ht="18" customHeight="1">
      <c r="A76" s="305"/>
      <c r="B76" s="261" t="s">
        <v>393</v>
      </c>
      <c r="C76" s="123" t="s">
        <v>430</v>
      </c>
      <c r="D76" s="133">
        <v>420631</v>
      </c>
      <c r="E76" s="133">
        <v>420631</v>
      </c>
      <c r="F76" s="157"/>
      <c r="G76" s="112"/>
      <c r="H76" s="112"/>
      <c r="I76" s="112"/>
    </row>
    <row r="77" spans="1:9" ht="15.75" customHeight="1">
      <c r="A77" s="226" t="s">
        <v>104</v>
      </c>
      <c r="B77" s="260" t="s">
        <v>393</v>
      </c>
      <c r="C77" s="208" t="s">
        <v>362</v>
      </c>
      <c r="D77" s="127">
        <f aca="true" t="shared" si="6" ref="D77:E79">D78</f>
        <v>3820627.8</v>
      </c>
      <c r="E77" s="127">
        <f t="shared" si="6"/>
        <v>3820627.8</v>
      </c>
      <c r="F77" s="128">
        <f t="shared" si="2"/>
        <v>0</v>
      </c>
      <c r="G77" s="112"/>
      <c r="H77" s="112"/>
      <c r="I77" s="112"/>
    </row>
    <row r="78" spans="1:9" ht="34.5" customHeight="1">
      <c r="A78" s="230" t="s">
        <v>167</v>
      </c>
      <c r="B78" s="261" t="s">
        <v>393</v>
      </c>
      <c r="C78" s="123" t="s">
        <v>363</v>
      </c>
      <c r="D78" s="133">
        <f t="shared" si="6"/>
        <v>3820627.8</v>
      </c>
      <c r="E78" s="133">
        <f t="shared" si="6"/>
        <v>3820627.8</v>
      </c>
      <c r="F78" s="157">
        <f t="shared" si="2"/>
        <v>0</v>
      </c>
      <c r="G78" s="112"/>
      <c r="H78" s="112"/>
      <c r="I78" s="112"/>
    </row>
    <row r="79" spans="1:9" ht="22.5" customHeight="1">
      <c r="A79" s="306" t="s">
        <v>422</v>
      </c>
      <c r="B79" s="261" t="s">
        <v>393</v>
      </c>
      <c r="C79" s="123" t="s">
        <v>364</v>
      </c>
      <c r="D79" s="133">
        <f t="shared" si="6"/>
        <v>3820627.8</v>
      </c>
      <c r="E79" s="133">
        <f t="shared" si="6"/>
        <v>3820627.8</v>
      </c>
      <c r="F79" s="157">
        <f t="shared" si="2"/>
        <v>0</v>
      </c>
      <c r="G79" s="112"/>
      <c r="H79" s="112"/>
      <c r="I79" s="112"/>
    </row>
    <row r="80" spans="1:9" ht="12.75">
      <c r="A80" s="307"/>
      <c r="B80" s="271" t="s">
        <v>393</v>
      </c>
      <c r="C80" s="123" t="s">
        <v>423</v>
      </c>
      <c r="D80" s="270">
        <v>3820627.8</v>
      </c>
      <c r="E80" s="270">
        <v>3820627.8</v>
      </c>
      <c r="F80" s="270"/>
      <c r="G80" s="112"/>
      <c r="H80" s="112"/>
      <c r="I80" s="112"/>
    </row>
    <row r="81" spans="1:9" ht="12.75">
      <c r="A81" s="123" t="s">
        <v>258</v>
      </c>
      <c r="B81" s="270"/>
      <c r="C81" s="270" t="s">
        <v>17</v>
      </c>
      <c r="D81" s="129">
        <f>D18+D67</f>
        <v>8923175.4</v>
      </c>
      <c r="E81" s="129">
        <f>E18+E67</f>
        <v>8935225.27</v>
      </c>
      <c r="F81" s="270"/>
      <c r="G81" s="112"/>
      <c r="H81" s="112"/>
      <c r="I81" s="112"/>
    </row>
  </sheetData>
  <sheetProtection/>
  <mergeCells count="26">
    <mergeCell ref="A65:A66"/>
    <mergeCell ref="A71:A72"/>
    <mergeCell ref="A75:A76"/>
    <mergeCell ref="A79:A80"/>
    <mergeCell ref="A39:A40"/>
    <mergeCell ref="A43:A44"/>
    <mergeCell ref="A46:A47"/>
    <mergeCell ref="A50:A51"/>
    <mergeCell ref="A58:A59"/>
    <mergeCell ref="A62:A63"/>
    <mergeCell ref="A23:A24"/>
    <mergeCell ref="A6:E6"/>
    <mergeCell ref="A8:D8"/>
    <mergeCell ref="A14:F14"/>
    <mergeCell ref="A10:D10"/>
    <mergeCell ref="A9:D9"/>
    <mergeCell ref="A31:A32"/>
    <mergeCell ref="A33:A34"/>
    <mergeCell ref="A35:A36"/>
    <mergeCell ref="C1:F1"/>
    <mergeCell ref="D2:F2"/>
    <mergeCell ref="D3:F3"/>
    <mergeCell ref="D4:F4"/>
    <mergeCell ref="A25:A26"/>
    <mergeCell ref="A29:A30"/>
    <mergeCell ref="A21:A22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E4" sqref="E4:G4"/>
    </sheetView>
  </sheetViews>
  <sheetFormatPr defaultColWidth="9.140625" defaultRowHeight="12.75"/>
  <cols>
    <col min="1" max="1" width="25.140625" style="0" customWidth="1"/>
    <col min="2" max="2" width="6.140625" style="0" customWidth="1"/>
    <col min="3" max="3" width="10.7109375" style="0" customWidth="1"/>
    <col min="4" max="4" width="7.28125" style="0" customWidth="1"/>
    <col min="5" max="5" width="11.28125" style="22" customWidth="1"/>
    <col min="6" max="6" width="11.8515625" style="0" customWidth="1"/>
    <col min="7" max="7" width="12.00390625" style="54" customWidth="1"/>
  </cols>
  <sheetData>
    <row r="1" spans="5:7" ht="12.75">
      <c r="E1" s="275" t="s">
        <v>59</v>
      </c>
      <c r="F1" s="275"/>
      <c r="G1" s="275"/>
    </row>
    <row r="2" spans="5:7" ht="12.75">
      <c r="E2" s="275" t="s">
        <v>257</v>
      </c>
      <c r="F2" s="275"/>
      <c r="G2" s="275"/>
    </row>
    <row r="3" spans="1:7" ht="12.75">
      <c r="A3" s="6"/>
      <c r="B3" s="5"/>
      <c r="C3" s="5"/>
      <c r="D3" s="5"/>
      <c r="E3" s="275" t="s">
        <v>443</v>
      </c>
      <c r="F3" s="324"/>
      <c r="G3" s="324"/>
    </row>
    <row r="4" spans="1:7" ht="7.5" customHeight="1">
      <c r="A4" s="6"/>
      <c r="B4" s="5"/>
      <c r="C4" s="7" t="s">
        <v>17</v>
      </c>
      <c r="D4" s="8"/>
      <c r="E4" s="326"/>
      <c r="F4" s="327"/>
      <c r="G4" s="327"/>
    </row>
    <row r="5" spans="1:7" ht="34.5" customHeight="1">
      <c r="A5" s="325" t="s">
        <v>431</v>
      </c>
      <c r="B5" s="325"/>
      <c r="C5" s="325"/>
      <c r="D5" s="325"/>
      <c r="E5" s="325"/>
      <c r="F5" s="325"/>
      <c r="G5" s="325"/>
    </row>
    <row r="6" spans="1:7" ht="51.75" customHeight="1">
      <c r="A6" s="9" t="s">
        <v>18</v>
      </c>
      <c r="B6" s="9" t="s">
        <v>19</v>
      </c>
      <c r="C6" s="9" t="s">
        <v>20</v>
      </c>
      <c r="D6" s="9" t="s">
        <v>21</v>
      </c>
      <c r="E6" s="63" t="s">
        <v>2</v>
      </c>
      <c r="F6" s="9" t="s">
        <v>74</v>
      </c>
      <c r="G6" s="53" t="s">
        <v>70</v>
      </c>
    </row>
    <row r="7" spans="1:7" ht="28.5" customHeight="1">
      <c r="A7" s="317" t="s">
        <v>180</v>
      </c>
      <c r="B7" s="318"/>
      <c r="C7" s="318"/>
      <c r="D7" s="318"/>
      <c r="E7" s="318"/>
      <c r="F7" s="318"/>
      <c r="G7" s="319"/>
    </row>
    <row r="8" spans="1:7" ht="38.25">
      <c r="A8" s="10"/>
      <c r="B8" s="11" t="s">
        <v>22</v>
      </c>
      <c r="C8" s="11" t="s">
        <v>299</v>
      </c>
      <c r="D8" s="97" t="s">
        <v>300</v>
      </c>
      <c r="E8" s="62">
        <v>804214.95</v>
      </c>
      <c r="F8" s="62">
        <v>804214.95</v>
      </c>
      <c r="G8" s="59">
        <f>F8/E8*100</f>
        <v>100</v>
      </c>
    </row>
    <row r="9" spans="1:7" ht="25.5" customHeight="1">
      <c r="A9" s="314" t="s">
        <v>3</v>
      </c>
      <c r="B9" s="315"/>
      <c r="C9" s="315"/>
      <c r="D9" s="315"/>
      <c r="E9" s="315"/>
      <c r="F9" s="315"/>
      <c r="G9" s="316"/>
    </row>
    <row r="10" spans="1:7" ht="13.5" customHeight="1">
      <c r="A10" s="10"/>
      <c r="B10" s="11" t="s">
        <v>23</v>
      </c>
      <c r="C10" s="11" t="s">
        <v>301</v>
      </c>
      <c r="D10" s="11" t="s">
        <v>225</v>
      </c>
      <c r="E10" s="62">
        <v>24000</v>
      </c>
      <c r="F10" s="62">
        <v>24000</v>
      </c>
      <c r="G10" s="59">
        <f>F10/E10*100</f>
        <v>100</v>
      </c>
    </row>
    <row r="11" spans="1:7" ht="27" customHeight="1">
      <c r="A11" s="314" t="s">
        <v>4</v>
      </c>
      <c r="B11" s="315"/>
      <c r="C11" s="315"/>
      <c r="D11" s="315"/>
      <c r="E11" s="315"/>
      <c r="F11" s="315"/>
      <c r="G11" s="316"/>
    </row>
    <row r="12" spans="1:7" ht="99.75" customHeight="1">
      <c r="A12" s="12"/>
      <c r="B12" s="172" t="s">
        <v>5</v>
      </c>
      <c r="C12" s="214" t="s">
        <v>366</v>
      </c>
      <c r="D12" s="214" t="s">
        <v>432</v>
      </c>
      <c r="E12" s="52">
        <v>4502792.04</v>
      </c>
      <c r="F12" s="38">
        <v>4364271.79</v>
      </c>
      <c r="G12" s="175">
        <f>F12/E12*100</f>
        <v>96.92368093464071</v>
      </c>
    </row>
    <row r="13" spans="1:7" ht="13.5" hidden="1">
      <c r="A13" s="320" t="s">
        <v>367</v>
      </c>
      <c r="B13" s="321"/>
      <c r="C13" s="321"/>
      <c r="D13" s="321"/>
      <c r="E13" s="321"/>
      <c r="F13" s="321"/>
      <c r="G13" s="322"/>
    </row>
    <row r="14" spans="1:7" ht="12.75" customHeight="1" hidden="1">
      <c r="A14" s="240"/>
      <c r="B14" s="241" t="s">
        <v>368</v>
      </c>
      <c r="C14" s="214" t="s">
        <v>369</v>
      </c>
      <c r="D14" s="214" t="s">
        <v>370</v>
      </c>
      <c r="E14" s="52">
        <v>0</v>
      </c>
      <c r="F14" s="38">
        <v>0</v>
      </c>
      <c r="G14" s="175"/>
    </row>
    <row r="15" spans="1:7" ht="19.5" customHeight="1" hidden="1">
      <c r="A15" s="320" t="s">
        <v>227</v>
      </c>
      <c r="B15" s="321"/>
      <c r="C15" s="321"/>
      <c r="D15" s="321"/>
      <c r="E15" s="321"/>
      <c r="F15" s="321"/>
      <c r="G15" s="322"/>
    </row>
    <row r="16" spans="1:7" ht="39.75" customHeight="1" hidden="1">
      <c r="A16" s="12"/>
      <c r="B16" s="11" t="s">
        <v>228</v>
      </c>
      <c r="C16" s="11" t="s">
        <v>302</v>
      </c>
      <c r="D16" s="11" t="s">
        <v>229</v>
      </c>
      <c r="E16" s="52">
        <v>0</v>
      </c>
      <c r="F16" s="38">
        <v>0</v>
      </c>
      <c r="G16" s="175"/>
    </row>
    <row r="17" spans="1:7" ht="15" customHeight="1">
      <c r="A17" s="314" t="s">
        <v>72</v>
      </c>
      <c r="B17" s="315"/>
      <c r="C17" s="315"/>
      <c r="D17" s="315"/>
      <c r="E17" s="316"/>
      <c r="F17" s="62"/>
      <c r="G17" s="59"/>
    </row>
    <row r="18" spans="1:7" ht="41.25" customHeight="1">
      <c r="A18" s="10"/>
      <c r="B18" s="172" t="s">
        <v>6</v>
      </c>
      <c r="C18" s="97" t="s">
        <v>303</v>
      </c>
      <c r="D18" s="174" t="s">
        <v>304</v>
      </c>
      <c r="E18" s="52">
        <v>9719</v>
      </c>
      <c r="F18" s="38">
        <v>9709</v>
      </c>
      <c r="G18" s="173">
        <f>F18/E18*100</f>
        <v>99.89710875604486</v>
      </c>
    </row>
    <row r="19" spans="1:7" ht="12.75" customHeight="1">
      <c r="A19" s="314" t="s">
        <v>120</v>
      </c>
      <c r="B19" s="315"/>
      <c r="C19" s="315"/>
      <c r="D19" s="315"/>
      <c r="E19" s="315"/>
      <c r="F19" s="315"/>
      <c r="G19" s="316"/>
    </row>
    <row r="20" spans="1:7" ht="39">
      <c r="A20" s="74"/>
      <c r="B20" s="11" t="s">
        <v>121</v>
      </c>
      <c r="C20" s="11" t="s">
        <v>305</v>
      </c>
      <c r="D20" s="97" t="s">
        <v>304</v>
      </c>
      <c r="E20" s="52">
        <v>420631</v>
      </c>
      <c r="F20" s="52">
        <v>420631</v>
      </c>
      <c r="G20" s="173">
        <f>F20/E20*100</f>
        <v>100</v>
      </c>
    </row>
    <row r="21" spans="1:7" ht="15.75" customHeight="1">
      <c r="A21" s="314" t="s">
        <v>106</v>
      </c>
      <c r="B21" s="315"/>
      <c r="C21" s="315"/>
      <c r="D21" s="315"/>
      <c r="E21" s="315"/>
      <c r="F21" s="315"/>
      <c r="G21" s="316"/>
    </row>
    <row r="22" spans="1:7" ht="45" customHeight="1">
      <c r="A22" s="74"/>
      <c r="B22" s="11" t="s">
        <v>7</v>
      </c>
      <c r="C22" s="214" t="s">
        <v>306</v>
      </c>
      <c r="D22" s="172" t="s">
        <v>226</v>
      </c>
      <c r="E22" s="52">
        <v>73752.05</v>
      </c>
      <c r="F22" s="52">
        <v>73752.05</v>
      </c>
      <c r="G22" s="173">
        <f>F22/E22*100</f>
        <v>100</v>
      </c>
    </row>
    <row r="23" spans="1:7" ht="14.25" customHeight="1">
      <c r="A23" s="314" t="s">
        <v>189</v>
      </c>
      <c r="B23" s="315"/>
      <c r="C23" s="315"/>
      <c r="D23" s="315"/>
      <c r="E23" s="315"/>
      <c r="F23" s="315"/>
      <c r="G23" s="316"/>
    </row>
    <row r="24" spans="1:7" ht="51.75">
      <c r="A24" s="104"/>
      <c r="B24" s="241" t="s">
        <v>190</v>
      </c>
      <c r="C24" s="97" t="s">
        <v>371</v>
      </c>
      <c r="D24" s="242" t="s">
        <v>226</v>
      </c>
      <c r="E24" s="162">
        <v>718927.12</v>
      </c>
      <c r="F24" s="52">
        <v>718927.12</v>
      </c>
      <c r="G24" s="173">
        <f>F24/E24*100</f>
        <v>100</v>
      </c>
    </row>
    <row r="25" spans="1:7" ht="15" customHeight="1">
      <c r="A25" s="314" t="s">
        <v>27</v>
      </c>
      <c r="B25" s="315"/>
      <c r="C25" s="315"/>
      <c r="D25" s="315"/>
      <c r="E25" s="316"/>
      <c r="F25" s="62"/>
      <c r="G25" s="59"/>
    </row>
    <row r="26" spans="1:7" ht="25.5">
      <c r="A26" s="74"/>
      <c r="B26" s="172" t="s">
        <v>101</v>
      </c>
      <c r="C26" s="174" t="s">
        <v>365</v>
      </c>
      <c r="D26" s="174" t="s">
        <v>372</v>
      </c>
      <c r="E26" s="176">
        <v>401596</v>
      </c>
      <c r="F26" s="38">
        <v>401596</v>
      </c>
      <c r="G26" s="173">
        <f>F26/E26*100</f>
        <v>100</v>
      </c>
    </row>
    <row r="27" spans="1:7" ht="46.5" customHeight="1">
      <c r="A27" s="10"/>
      <c r="B27" s="172" t="s">
        <v>24</v>
      </c>
      <c r="C27" s="214" t="s">
        <v>434</v>
      </c>
      <c r="D27" s="174" t="s">
        <v>433</v>
      </c>
      <c r="E27" s="103">
        <v>530857.6</v>
      </c>
      <c r="F27" s="103">
        <v>526169.24</v>
      </c>
      <c r="G27" s="239">
        <f>F27/E27*100</f>
        <v>99.11683283803416</v>
      </c>
    </row>
    <row r="28" spans="1:7" ht="51">
      <c r="A28" s="10"/>
      <c r="B28" s="172" t="s">
        <v>122</v>
      </c>
      <c r="C28" s="97" t="s">
        <v>373</v>
      </c>
      <c r="D28" s="174" t="s">
        <v>307</v>
      </c>
      <c r="E28" s="176">
        <v>1574019.38</v>
      </c>
      <c r="F28" s="176">
        <v>1536151.71</v>
      </c>
      <c r="G28" s="173">
        <f>F28/E28*100</f>
        <v>97.59420560628675</v>
      </c>
    </row>
    <row r="29" spans="1:7" ht="13.5">
      <c r="A29" s="320" t="s">
        <v>374</v>
      </c>
      <c r="B29" s="321"/>
      <c r="C29" s="321"/>
      <c r="D29" s="321"/>
      <c r="E29" s="321"/>
      <c r="F29" s="321"/>
      <c r="G29" s="322"/>
    </row>
    <row r="30" spans="1:7" ht="25.5">
      <c r="A30" s="10"/>
      <c r="B30" s="172" t="s">
        <v>375</v>
      </c>
      <c r="C30" s="97" t="s">
        <v>376</v>
      </c>
      <c r="D30" s="174" t="s">
        <v>377</v>
      </c>
      <c r="E30" s="176">
        <v>105633.8</v>
      </c>
      <c r="F30" s="176">
        <v>105633.8</v>
      </c>
      <c r="G30" s="173">
        <f>F30/E30*100</f>
        <v>100</v>
      </c>
    </row>
    <row r="31" spans="1:7" ht="12.75" customHeight="1">
      <c r="A31" s="314" t="s">
        <v>230</v>
      </c>
      <c r="B31" s="315"/>
      <c r="C31" s="315"/>
      <c r="D31" s="315"/>
      <c r="E31" s="315"/>
      <c r="F31" s="315"/>
      <c r="G31" s="316"/>
    </row>
    <row r="32" spans="1:7" ht="24.75" customHeight="1">
      <c r="A32" s="12"/>
      <c r="B32" s="172" t="s">
        <v>231</v>
      </c>
      <c r="C32" s="97" t="s">
        <v>308</v>
      </c>
      <c r="D32" s="172" t="s">
        <v>226</v>
      </c>
      <c r="E32" s="38">
        <v>22552.8</v>
      </c>
      <c r="F32" s="38">
        <v>22552.8</v>
      </c>
      <c r="G32" s="173">
        <f>F32/E32*100</f>
        <v>100</v>
      </c>
    </row>
    <row r="33" spans="1:7" ht="15" customHeight="1" hidden="1">
      <c r="A33" s="314" t="s">
        <v>232</v>
      </c>
      <c r="B33" s="315"/>
      <c r="C33" s="315"/>
      <c r="D33" s="315"/>
      <c r="E33" s="315"/>
      <c r="F33" s="315"/>
      <c r="G33" s="316"/>
    </row>
    <row r="34" spans="1:7" ht="64.5" hidden="1">
      <c r="A34" s="12"/>
      <c r="B34" s="172" t="s">
        <v>25</v>
      </c>
      <c r="C34" s="97" t="s">
        <v>309</v>
      </c>
      <c r="D34" s="174" t="s">
        <v>233</v>
      </c>
      <c r="E34" s="38">
        <v>0</v>
      </c>
      <c r="F34" s="38">
        <v>0</v>
      </c>
      <c r="G34" s="173"/>
    </row>
    <row r="35" spans="1:7" ht="0.75" customHeight="1">
      <c r="A35" s="314" t="s">
        <v>116</v>
      </c>
      <c r="B35" s="315"/>
      <c r="C35" s="315"/>
      <c r="D35" s="315"/>
      <c r="E35" s="315"/>
      <c r="F35" s="315"/>
      <c r="G35" s="316"/>
    </row>
    <row r="36" spans="1:7" ht="26.25" hidden="1">
      <c r="A36" s="74"/>
      <c r="B36" s="11" t="s">
        <v>8</v>
      </c>
      <c r="C36" s="11" t="s">
        <v>310</v>
      </c>
      <c r="D36" s="97" t="s">
        <v>311</v>
      </c>
      <c r="E36" s="38">
        <v>0</v>
      </c>
      <c r="F36" s="38">
        <v>0</v>
      </c>
      <c r="G36" s="59"/>
    </row>
    <row r="37" spans="1:7" ht="18.75" customHeight="1">
      <c r="A37" s="323" t="s">
        <v>73</v>
      </c>
      <c r="B37" s="323"/>
      <c r="C37" s="323"/>
      <c r="D37" s="323"/>
      <c r="E37" s="61">
        <f>E8+E10+E12+E14+E18+E20+E22+E24+E26+E27+E28+E30+E32+E34</f>
        <v>9188695.740000002</v>
      </c>
      <c r="F37" s="61">
        <f>F36+F34+F32+F28+F27+F26+F22+F20+F18+F12+F10+F8+F24+F16+F30+F14</f>
        <v>9007609.46</v>
      </c>
      <c r="G37" s="60">
        <f>F37/E37*100</f>
        <v>98.02924936112858</v>
      </c>
    </row>
  </sheetData>
  <sheetProtection/>
  <mergeCells count="20">
    <mergeCell ref="A37:D37"/>
    <mergeCell ref="A33:G33"/>
    <mergeCell ref="A35:G35"/>
    <mergeCell ref="E1:G1"/>
    <mergeCell ref="E2:G2"/>
    <mergeCell ref="E3:G3"/>
    <mergeCell ref="A5:G5"/>
    <mergeCell ref="E4:G4"/>
    <mergeCell ref="A19:G19"/>
    <mergeCell ref="A21:G21"/>
    <mergeCell ref="A31:G31"/>
    <mergeCell ref="A7:G7"/>
    <mergeCell ref="A11:G11"/>
    <mergeCell ref="A17:E17"/>
    <mergeCell ref="A9:G9"/>
    <mergeCell ref="A25:E25"/>
    <mergeCell ref="A23:G23"/>
    <mergeCell ref="A15:G15"/>
    <mergeCell ref="A13:G13"/>
    <mergeCell ref="A29:G29"/>
  </mergeCells>
  <printOptions/>
  <pageMargins left="0.7874015748031497" right="0.1968503937007874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7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36.7109375" style="2" customWidth="1"/>
    <col min="2" max="2" width="5.140625" style="25" customWidth="1"/>
    <col min="3" max="3" width="11.28125" style="25" customWidth="1"/>
    <col min="4" max="4" width="4.421875" style="25" customWidth="1"/>
    <col min="5" max="5" width="13.8515625" style="64" customWidth="1"/>
    <col min="6" max="6" width="13.00390625" style="64" customWidth="1"/>
    <col min="7" max="7" width="7.8515625" style="55" customWidth="1"/>
    <col min="8" max="8" width="9.140625" style="2" customWidth="1"/>
    <col min="9" max="9" width="12.7109375" style="2" customWidth="1"/>
    <col min="10" max="16384" width="9.140625" style="2" customWidth="1"/>
  </cols>
  <sheetData>
    <row r="1" spans="3:7" ht="12.75">
      <c r="C1" s="26" t="s">
        <v>29</v>
      </c>
      <c r="D1" s="26"/>
      <c r="E1" s="275" t="s">
        <v>71</v>
      </c>
      <c r="F1" s="275"/>
      <c r="G1" s="275"/>
    </row>
    <row r="2" spans="3:7" ht="12.75">
      <c r="C2" s="26" t="s">
        <v>30</v>
      </c>
      <c r="D2" s="26"/>
      <c r="E2" s="275" t="s">
        <v>257</v>
      </c>
      <c r="F2" s="275"/>
      <c r="G2" s="275"/>
    </row>
    <row r="3" spans="3:7" ht="12.75">
      <c r="C3" s="26"/>
      <c r="D3" s="26"/>
      <c r="E3" s="275" t="s">
        <v>445</v>
      </c>
      <c r="F3" s="324"/>
      <c r="G3" s="324"/>
    </row>
    <row r="4" spans="1:7" ht="25.5" customHeight="1">
      <c r="A4" s="332" t="s">
        <v>435</v>
      </c>
      <c r="B4" s="332"/>
      <c r="C4" s="332"/>
      <c r="D4" s="332"/>
      <c r="E4" s="332"/>
      <c r="F4" s="332"/>
      <c r="G4" s="332"/>
    </row>
    <row r="5" spans="1:7" ht="29.25" customHeight="1">
      <c r="A5" s="328" t="s">
        <v>31</v>
      </c>
      <c r="B5" s="328"/>
      <c r="C5" s="328"/>
      <c r="D5" s="328"/>
      <c r="E5" s="329" t="s">
        <v>75</v>
      </c>
      <c r="F5" s="329" t="s">
        <v>76</v>
      </c>
      <c r="G5" s="330" t="s">
        <v>70</v>
      </c>
    </row>
    <row r="6" spans="1:7" ht="39" customHeight="1">
      <c r="A6" s="14" t="s">
        <v>17</v>
      </c>
      <c r="B6" s="18" t="s">
        <v>19</v>
      </c>
      <c r="C6" s="18" t="s">
        <v>20</v>
      </c>
      <c r="D6" s="18" t="s">
        <v>21</v>
      </c>
      <c r="E6" s="329"/>
      <c r="F6" s="329"/>
      <c r="G6" s="331"/>
    </row>
    <row r="7" spans="1:7" ht="15" customHeight="1">
      <c r="A7" s="42" t="s">
        <v>32</v>
      </c>
      <c r="B7" s="43" t="s">
        <v>118</v>
      </c>
      <c r="C7" s="43" t="s">
        <v>17</v>
      </c>
      <c r="D7" s="43"/>
      <c r="E7" s="65">
        <f>E8+E13+E16+E44+E41+E38</f>
        <v>5340725.99</v>
      </c>
      <c r="F7" s="65">
        <f>F8+F13+F16+F44+F41+F38</f>
        <v>5202195.739999999</v>
      </c>
      <c r="G7" s="57">
        <f>F7/E7*100</f>
        <v>97.40615320352728</v>
      </c>
    </row>
    <row r="8" spans="1:7" ht="41.25" customHeight="1">
      <c r="A8" s="15" t="s">
        <v>241</v>
      </c>
      <c r="B8" s="23" t="s">
        <v>60</v>
      </c>
      <c r="C8" s="23" t="s">
        <v>17</v>
      </c>
      <c r="D8" s="23" t="s">
        <v>17</v>
      </c>
      <c r="E8" s="66">
        <f>E9</f>
        <v>804214.95</v>
      </c>
      <c r="F8" s="66">
        <f>F9</f>
        <v>804214.95</v>
      </c>
      <c r="G8" s="57">
        <f>F8/E8*100</f>
        <v>100</v>
      </c>
    </row>
    <row r="9" spans="1:7" ht="15" customHeight="1">
      <c r="A9" s="192" t="s">
        <v>109</v>
      </c>
      <c r="B9" s="28"/>
      <c r="C9" s="137" t="s">
        <v>299</v>
      </c>
      <c r="D9" s="137"/>
      <c r="E9" s="139">
        <f>E10+E11+E12</f>
        <v>804214.95</v>
      </c>
      <c r="F9" s="139">
        <f>F10+F11+F12</f>
        <v>804214.95</v>
      </c>
      <c r="G9" s="152">
        <f aca="true" t="shared" si="0" ref="G9:G86">F9/E9*100</f>
        <v>100</v>
      </c>
    </row>
    <row r="10" spans="1:7" ht="34.5" customHeight="1">
      <c r="A10" s="195" t="s">
        <v>234</v>
      </c>
      <c r="B10" s="191"/>
      <c r="C10" s="23"/>
      <c r="D10" s="96">
        <v>121</v>
      </c>
      <c r="E10" s="52">
        <v>548194.4</v>
      </c>
      <c r="F10" s="52">
        <v>548194.4</v>
      </c>
      <c r="G10" s="58">
        <f t="shared" si="0"/>
        <v>100</v>
      </c>
    </row>
    <row r="11" spans="1:7" ht="42" customHeight="1">
      <c r="A11" s="194" t="s">
        <v>235</v>
      </c>
      <c r="B11" s="191"/>
      <c r="C11" s="23"/>
      <c r="D11" s="96">
        <v>122</v>
      </c>
      <c r="E11" s="52">
        <v>92370.97</v>
      </c>
      <c r="F11" s="52">
        <v>92370.97</v>
      </c>
      <c r="G11" s="58">
        <f t="shared" si="0"/>
        <v>100</v>
      </c>
    </row>
    <row r="12" spans="1:7" ht="55.5" customHeight="1">
      <c r="A12" s="194" t="s">
        <v>313</v>
      </c>
      <c r="B12" s="191"/>
      <c r="C12" s="23"/>
      <c r="D12" s="96">
        <v>129</v>
      </c>
      <c r="E12" s="52">
        <v>163649.58</v>
      </c>
      <c r="F12" s="52">
        <v>163649.58</v>
      </c>
      <c r="G12" s="58">
        <f t="shared" si="0"/>
        <v>100</v>
      </c>
    </row>
    <row r="13" spans="1:7" ht="64.5" customHeight="1">
      <c r="A13" s="193" t="s">
        <v>111</v>
      </c>
      <c r="B13" s="23" t="s">
        <v>61</v>
      </c>
      <c r="C13" s="23" t="s">
        <v>17</v>
      </c>
      <c r="D13" s="28"/>
      <c r="E13" s="66">
        <f>E14</f>
        <v>24000</v>
      </c>
      <c r="F13" s="66">
        <f>F14</f>
        <v>24000</v>
      </c>
      <c r="G13" s="57">
        <f t="shared" si="0"/>
        <v>100</v>
      </c>
    </row>
    <row r="14" spans="1:7" ht="52.5" customHeight="1">
      <c r="A14" s="136" t="s">
        <v>236</v>
      </c>
      <c r="B14" s="137"/>
      <c r="C14" s="137" t="s">
        <v>301</v>
      </c>
      <c r="D14" s="138"/>
      <c r="E14" s="139">
        <f>E15</f>
        <v>24000</v>
      </c>
      <c r="F14" s="139">
        <f>F15</f>
        <v>24000</v>
      </c>
      <c r="G14" s="152">
        <f t="shared" si="0"/>
        <v>100</v>
      </c>
    </row>
    <row r="15" spans="1:7" ht="26.25" customHeight="1">
      <c r="A15" s="16" t="s">
        <v>9</v>
      </c>
      <c r="B15" s="28"/>
      <c r="C15" s="23"/>
      <c r="D15" s="28">
        <v>123</v>
      </c>
      <c r="E15" s="52">
        <v>24000</v>
      </c>
      <c r="F15" s="52">
        <v>24000</v>
      </c>
      <c r="G15" s="58">
        <f t="shared" si="0"/>
        <v>100</v>
      </c>
    </row>
    <row r="16" spans="1:7" ht="66.75" customHeight="1">
      <c r="A16" s="179" t="s">
        <v>14</v>
      </c>
      <c r="B16" s="23" t="s">
        <v>98</v>
      </c>
      <c r="C16" s="23" t="s">
        <v>17</v>
      </c>
      <c r="D16" s="23" t="s">
        <v>17</v>
      </c>
      <c r="E16" s="66">
        <f>E19+E26+E36+E17+E24+E25+E29+E30+E33+E34+E35</f>
        <v>4502792.04</v>
      </c>
      <c r="F16" s="66">
        <f>F19+F26+F36+F17+F24+F25+F29+F30+F33+F34+F35</f>
        <v>4364271.789999999</v>
      </c>
      <c r="G16" s="57">
        <f t="shared" si="0"/>
        <v>96.9236809346407</v>
      </c>
    </row>
    <row r="17" spans="1:7" ht="89.25" customHeight="1">
      <c r="A17" s="203" t="s">
        <v>281</v>
      </c>
      <c r="B17" s="178"/>
      <c r="C17" s="23" t="s">
        <v>312</v>
      </c>
      <c r="D17" s="23"/>
      <c r="E17" s="67">
        <f>E18</f>
        <v>8000</v>
      </c>
      <c r="F17" s="67">
        <f>F18</f>
        <v>8000</v>
      </c>
      <c r="G17" s="58">
        <f t="shared" si="0"/>
        <v>100</v>
      </c>
    </row>
    <row r="18" spans="1:7" ht="26.25" customHeight="1">
      <c r="A18" s="180" t="s">
        <v>9</v>
      </c>
      <c r="B18" s="23"/>
      <c r="C18" s="23"/>
      <c r="D18" s="23" t="s">
        <v>226</v>
      </c>
      <c r="E18" s="52">
        <v>8000</v>
      </c>
      <c r="F18" s="52">
        <v>8000</v>
      </c>
      <c r="G18" s="58">
        <f t="shared" si="0"/>
        <v>100</v>
      </c>
    </row>
    <row r="19" spans="1:7" ht="15.75" customHeight="1">
      <c r="A19" s="136" t="s">
        <v>28</v>
      </c>
      <c r="B19" s="138"/>
      <c r="C19" s="137" t="s">
        <v>314</v>
      </c>
      <c r="D19" s="138"/>
      <c r="E19" s="66">
        <f>E20+E22+E23+E21</f>
        <v>2523817.8800000004</v>
      </c>
      <c r="F19" s="66">
        <f>F20+F22+F23+F21</f>
        <v>2455503.4</v>
      </c>
      <c r="G19" s="94">
        <f t="shared" si="0"/>
        <v>97.29320881108899</v>
      </c>
    </row>
    <row r="20" spans="1:7" ht="40.5" customHeight="1">
      <c r="A20" s="16" t="s">
        <v>234</v>
      </c>
      <c r="B20" s="138"/>
      <c r="C20" s="137"/>
      <c r="D20" s="138">
        <v>121</v>
      </c>
      <c r="E20" s="139">
        <v>1322039.2</v>
      </c>
      <c r="F20" s="139">
        <v>1322039.2</v>
      </c>
      <c r="G20" s="152">
        <f t="shared" si="0"/>
        <v>100</v>
      </c>
    </row>
    <row r="21" spans="1:7" ht="40.5" customHeight="1">
      <c r="A21" s="180" t="s">
        <v>235</v>
      </c>
      <c r="B21" s="138"/>
      <c r="C21" s="137"/>
      <c r="D21" s="138">
        <v>122</v>
      </c>
      <c r="E21" s="139">
        <v>2966.6</v>
      </c>
      <c r="F21" s="139">
        <v>2966.6</v>
      </c>
      <c r="G21" s="152">
        <f t="shared" si="0"/>
        <v>100</v>
      </c>
    </row>
    <row r="22" spans="1:7" ht="39.75" customHeight="1">
      <c r="A22" s="194" t="s">
        <v>313</v>
      </c>
      <c r="B22" s="138"/>
      <c r="C22" s="137"/>
      <c r="D22" s="138">
        <v>129</v>
      </c>
      <c r="E22" s="139">
        <v>403109.4</v>
      </c>
      <c r="F22" s="139">
        <v>403109.4</v>
      </c>
      <c r="G22" s="152">
        <f t="shared" si="0"/>
        <v>100</v>
      </c>
    </row>
    <row r="23" spans="1:7" ht="40.5" customHeight="1">
      <c r="A23" s="196" t="s">
        <v>237</v>
      </c>
      <c r="B23" s="28"/>
      <c r="C23" s="23"/>
      <c r="D23" s="28">
        <v>244</v>
      </c>
      <c r="E23" s="52">
        <v>795702.68</v>
      </c>
      <c r="F23" s="38">
        <v>727388.2</v>
      </c>
      <c r="G23" s="58">
        <f t="shared" si="0"/>
        <v>91.41457208614653</v>
      </c>
    </row>
    <row r="24" spans="1:7" ht="24.75" customHeight="1">
      <c r="A24" s="195" t="s">
        <v>238</v>
      </c>
      <c r="B24" s="191"/>
      <c r="C24" s="23" t="s">
        <v>314</v>
      </c>
      <c r="D24" s="28">
        <v>853</v>
      </c>
      <c r="E24" s="67">
        <v>2809.66</v>
      </c>
      <c r="F24" s="37">
        <v>2809.66</v>
      </c>
      <c r="G24" s="57">
        <f t="shared" si="0"/>
        <v>100</v>
      </c>
    </row>
    <row r="25" spans="1:7" ht="15" customHeight="1" hidden="1">
      <c r="A25" s="200" t="s">
        <v>277</v>
      </c>
      <c r="B25" s="191"/>
      <c r="C25" s="23"/>
      <c r="D25" s="28">
        <v>853</v>
      </c>
      <c r="E25" s="67">
        <v>0</v>
      </c>
      <c r="F25" s="37">
        <v>0</v>
      </c>
      <c r="G25" s="57"/>
    </row>
    <row r="26" spans="1:7" ht="75.75" customHeight="1">
      <c r="A26" s="197" t="s">
        <v>239</v>
      </c>
      <c r="B26" s="96"/>
      <c r="C26" s="140" t="s">
        <v>315</v>
      </c>
      <c r="D26" s="96"/>
      <c r="E26" s="177">
        <f>E27+E28</f>
        <v>363765.53</v>
      </c>
      <c r="F26" s="177">
        <f>F27+F28</f>
        <v>363765.53</v>
      </c>
      <c r="G26" s="58">
        <f t="shared" si="0"/>
        <v>100</v>
      </c>
    </row>
    <row r="27" spans="1:7" ht="29.25" customHeight="1">
      <c r="A27" s="16" t="s">
        <v>234</v>
      </c>
      <c r="B27" s="28"/>
      <c r="C27" s="23"/>
      <c r="D27" s="28">
        <v>121</v>
      </c>
      <c r="E27" s="52">
        <v>281517.28</v>
      </c>
      <c r="F27" s="38">
        <v>281517.28</v>
      </c>
      <c r="G27" s="58">
        <f t="shared" si="0"/>
        <v>100</v>
      </c>
    </row>
    <row r="28" spans="1:7" ht="52.5" customHeight="1">
      <c r="A28" s="194" t="s">
        <v>313</v>
      </c>
      <c r="B28" s="28"/>
      <c r="C28" s="23"/>
      <c r="D28" s="28">
        <v>129</v>
      </c>
      <c r="E28" s="52">
        <v>82248.25</v>
      </c>
      <c r="F28" s="38">
        <v>82248.25</v>
      </c>
      <c r="G28" s="58">
        <f t="shared" si="0"/>
        <v>100</v>
      </c>
    </row>
    <row r="29" spans="1:7" ht="75.75" customHeight="1" hidden="1">
      <c r="A29" s="201" t="s">
        <v>278</v>
      </c>
      <c r="B29" s="28"/>
      <c r="C29" s="23" t="s">
        <v>316</v>
      </c>
      <c r="D29" s="28">
        <v>122</v>
      </c>
      <c r="E29" s="67">
        <v>0</v>
      </c>
      <c r="F29" s="37">
        <v>0</v>
      </c>
      <c r="G29" s="58"/>
    </row>
    <row r="30" spans="1:7" ht="79.5" customHeight="1">
      <c r="A30" s="201" t="s">
        <v>279</v>
      </c>
      <c r="B30" s="28"/>
      <c r="C30" s="23" t="s">
        <v>317</v>
      </c>
      <c r="D30" s="28"/>
      <c r="E30" s="67">
        <f>E31+E32</f>
        <v>1011931.6799999999</v>
      </c>
      <c r="F30" s="37">
        <f>F31+F32</f>
        <v>1011931.6799999999</v>
      </c>
      <c r="G30" s="58">
        <f t="shared" si="0"/>
        <v>100</v>
      </c>
    </row>
    <row r="31" spans="1:7" ht="39.75" customHeight="1">
      <c r="A31" s="16" t="s">
        <v>234</v>
      </c>
      <c r="B31" s="28"/>
      <c r="C31" s="23"/>
      <c r="D31" s="28">
        <v>121</v>
      </c>
      <c r="E31" s="52">
        <v>775276.33</v>
      </c>
      <c r="F31" s="38">
        <v>775276.33</v>
      </c>
      <c r="G31" s="58">
        <f t="shared" si="0"/>
        <v>100</v>
      </c>
    </row>
    <row r="32" spans="1:7" ht="51" customHeight="1">
      <c r="A32" s="194" t="s">
        <v>313</v>
      </c>
      <c r="B32" s="28"/>
      <c r="C32" s="23"/>
      <c r="D32" s="28">
        <v>129</v>
      </c>
      <c r="E32" s="52">
        <v>236655.35</v>
      </c>
      <c r="F32" s="38">
        <v>236655.35</v>
      </c>
      <c r="G32" s="58">
        <f t="shared" si="0"/>
        <v>100</v>
      </c>
    </row>
    <row r="33" spans="1:7" ht="56.25" customHeight="1">
      <c r="A33" s="16" t="s">
        <v>280</v>
      </c>
      <c r="B33" s="28"/>
      <c r="C33" s="23" t="s">
        <v>318</v>
      </c>
      <c r="D33" s="28">
        <v>244</v>
      </c>
      <c r="E33" s="67">
        <v>434778.09</v>
      </c>
      <c r="F33" s="37">
        <v>372491.01</v>
      </c>
      <c r="G33" s="58">
        <f t="shared" si="0"/>
        <v>85.67382270803941</v>
      </c>
    </row>
    <row r="34" spans="1:7" ht="39" customHeight="1">
      <c r="A34" s="201" t="s">
        <v>320</v>
      </c>
      <c r="B34" s="28"/>
      <c r="C34" s="23" t="s">
        <v>322</v>
      </c>
      <c r="D34" s="28">
        <v>244</v>
      </c>
      <c r="E34" s="67">
        <v>114414.2</v>
      </c>
      <c r="F34" s="37">
        <v>106495.51</v>
      </c>
      <c r="G34" s="58">
        <f t="shared" si="0"/>
        <v>93.07892726602117</v>
      </c>
    </row>
    <row r="35" spans="1:7" ht="39.75" customHeight="1">
      <c r="A35" s="201" t="s">
        <v>321</v>
      </c>
      <c r="B35" s="28"/>
      <c r="C35" s="23" t="s">
        <v>323</v>
      </c>
      <c r="D35" s="28">
        <v>244</v>
      </c>
      <c r="E35" s="67">
        <v>9940</v>
      </c>
      <c r="F35" s="37">
        <v>9940</v>
      </c>
      <c r="G35" s="58">
        <f t="shared" si="0"/>
        <v>100</v>
      </c>
    </row>
    <row r="36" spans="1:7" ht="54" customHeight="1">
      <c r="A36" s="16" t="s">
        <v>13</v>
      </c>
      <c r="B36" s="28"/>
      <c r="C36" s="141" t="s">
        <v>319</v>
      </c>
      <c r="D36" s="138"/>
      <c r="E36" s="66">
        <f>E37</f>
        <v>33335</v>
      </c>
      <c r="F36" s="202">
        <f>F37</f>
        <v>33335</v>
      </c>
      <c r="G36" s="152">
        <f t="shared" si="0"/>
        <v>100</v>
      </c>
    </row>
    <row r="37" spans="1:7" ht="16.5" customHeight="1">
      <c r="A37" s="143" t="s">
        <v>104</v>
      </c>
      <c r="B37" s="144"/>
      <c r="C37" s="144"/>
      <c r="D37" s="144" t="s">
        <v>240</v>
      </c>
      <c r="E37" s="145">
        <v>33335</v>
      </c>
      <c r="F37" s="38">
        <v>33335</v>
      </c>
      <c r="G37" s="58">
        <f t="shared" si="0"/>
        <v>100</v>
      </c>
    </row>
    <row r="38" spans="1:7" ht="28.5" customHeight="1" hidden="1">
      <c r="A38" s="181" t="s">
        <v>381</v>
      </c>
      <c r="B38" s="144" t="s">
        <v>378</v>
      </c>
      <c r="C38" s="144"/>
      <c r="D38" s="144"/>
      <c r="E38" s="182">
        <f>E39</f>
        <v>0</v>
      </c>
      <c r="F38" s="37">
        <f>F39</f>
        <v>0</v>
      </c>
      <c r="G38" s="58"/>
    </row>
    <row r="39" spans="1:7" ht="40.5" customHeight="1" hidden="1">
      <c r="A39" s="143" t="s">
        <v>237</v>
      </c>
      <c r="B39" s="144"/>
      <c r="C39" s="144" t="s">
        <v>369</v>
      </c>
      <c r="D39" s="144"/>
      <c r="E39" s="145">
        <f>E40</f>
        <v>0</v>
      </c>
      <c r="F39" s="38">
        <f>F40</f>
        <v>0</v>
      </c>
      <c r="G39" s="58"/>
    </row>
    <row r="40" spans="1:7" ht="25.5" customHeight="1" hidden="1">
      <c r="A40" s="16" t="s">
        <v>110</v>
      </c>
      <c r="B40" s="144"/>
      <c r="C40" s="144"/>
      <c r="D40" s="144" t="s">
        <v>370</v>
      </c>
      <c r="E40" s="145">
        <v>0</v>
      </c>
      <c r="F40" s="38">
        <v>0</v>
      </c>
      <c r="G40" s="58"/>
    </row>
    <row r="41" spans="1:7" ht="15" customHeight="1" hidden="1">
      <c r="A41" s="181" t="s">
        <v>227</v>
      </c>
      <c r="B41" s="144" t="s">
        <v>228</v>
      </c>
      <c r="C41" s="144"/>
      <c r="D41" s="144"/>
      <c r="E41" s="182">
        <f>E42</f>
        <v>0</v>
      </c>
      <c r="F41" s="37">
        <f>F42</f>
        <v>0</v>
      </c>
      <c r="G41" s="152"/>
    </row>
    <row r="42" spans="1:7" ht="39.75" customHeight="1" hidden="1">
      <c r="A42" s="143" t="s">
        <v>242</v>
      </c>
      <c r="B42" s="144"/>
      <c r="C42" s="144" t="s">
        <v>302</v>
      </c>
      <c r="D42" s="144"/>
      <c r="E42" s="145">
        <f>E43</f>
        <v>0</v>
      </c>
      <c r="F42" s="38">
        <f>F43</f>
        <v>0</v>
      </c>
      <c r="G42" s="152"/>
    </row>
    <row r="43" spans="1:7" ht="15" customHeight="1" hidden="1">
      <c r="A43" s="143" t="s">
        <v>243</v>
      </c>
      <c r="B43" s="144"/>
      <c r="C43" s="144"/>
      <c r="D43" s="144" t="s">
        <v>229</v>
      </c>
      <c r="E43" s="145">
        <v>0</v>
      </c>
      <c r="F43" s="38">
        <v>0</v>
      </c>
      <c r="G43" s="152"/>
    </row>
    <row r="44" spans="1:7" ht="15.75" customHeight="1">
      <c r="A44" s="15" t="s">
        <v>62</v>
      </c>
      <c r="B44" s="23" t="s">
        <v>15</v>
      </c>
      <c r="C44" s="23" t="s">
        <v>17</v>
      </c>
      <c r="D44" s="28"/>
      <c r="E44" s="66">
        <f>E45+E47+E51</f>
        <v>9719</v>
      </c>
      <c r="F44" s="66">
        <f>F45+F47+F51</f>
        <v>9709</v>
      </c>
      <c r="G44" s="57">
        <f t="shared" si="0"/>
        <v>99.89710875604486</v>
      </c>
    </row>
    <row r="45" spans="1:7" ht="103.5" customHeight="1">
      <c r="A45" s="201" t="s">
        <v>282</v>
      </c>
      <c r="B45" s="28"/>
      <c r="C45" s="137" t="s">
        <v>324</v>
      </c>
      <c r="D45" s="138"/>
      <c r="E45" s="139">
        <f>E46</f>
        <v>100</v>
      </c>
      <c r="F45" s="139">
        <f>F46</f>
        <v>90</v>
      </c>
      <c r="G45" s="205">
        <f t="shared" si="0"/>
        <v>90</v>
      </c>
    </row>
    <row r="46" spans="1:7" ht="25.5" customHeight="1">
      <c r="A46" s="16" t="s">
        <v>110</v>
      </c>
      <c r="B46" s="28"/>
      <c r="C46" s="23"/>
      <c r="D46" s="28">
        <v>244</v>
      </c>
      <c r="E46" s="52">
        <v>100</v>
      </c>
      <c r="F46" s="38">
        <v>90</v>
      </c>
      <c r="G46" s="205">
        <f t="shared" si="0"/>
        <v>90</v>
      </c>
    </row>
    <row r="47" spans="1:7" ht="41.25" customHeight="1">
      <c r="A47" s="15" t="s">
        <v>125</v>
      </c>
      <c r="B47" s="28"/>
      <c r="C47" s="23" t="s">
        <v>325</v>
      </c>
      <c r="D47" s="28"/>
      <c r="E47" s="52">
        <f>E50+E48+E49</f>
        <v>9619</v>
      </c>
      <c r="F47" s="52">
        <f>F50+F48+F49</f>
        <v>9619</v>
      </c>
      <c r="G47" s="205">
        <f t="shared" si="0"/>
        <v>100</v>
      </c>
    </row>
    <row r="48" spans="1:7" ht="41.25" customHeight="1">
      <c r="A48" s="201" t="s">
        <v>234</v>
      </c>
      <c r="B48" s="28"/>
      <c r="C48" s="23"/>
      <c r="D48" s="28">
        <v>121</v>
      </c>
      <c r="E48" s="52">
        <v>5499</v>
      </c>
      <c r="F48" s="204">
        <v>5499</v>
      </c>
      <c r="G48" s="58">
        <f t="shared" si="0"/>
        <v>100</v>
      </c>
    </row>
    <row r="49" spans="1:7" ht="41.25" customHeight="1">
      <c r="A49" s="194" t="s">
        <v>313</v>
      </c>
      <c r="B49" s="28"/>
      <c r="C49" s="23"/>
      <c r="D49" s="28">
        <v>129</v>
      </c>
      <c r="E49" s="52">
        <v>1660</v>
      </c>
      <c r="F49" s="204">
        <v>1660</v>
      </c>
      <c r="G49" s="58">
        <f t="shared" si="0"/>
        <v>100</v>
      </c>
    </row>
    <row r="50" spans="1:7" ht="39" customHeight="1">
      <c r="A50" s="201" t="s">
        <v>237</v>
      </c>
      <c r="B50" s="28"/>
      <c r="C50" s="23"/>
      <c r="D50" s="28">
        <v>244</v>
      </c>
      <c r="E50" s="52">
        <v>2460</v>
      </c>
      <c r="F50" s="38">
        <v>2460</v>
      </c>
      <c r="G50" s="58">
        <f t="shared" si="0"/>
        <v>100</v>
      </c>
    </row>
    <row r="51" spans="1:7" ht="54" customHeight="1" hidden="1">
      <c r="A51" s="215" t="s">
        <v>326</v>
      </c>
      <c r="B51" s="28"/>
      <c r="C51" s="23" t="s">
        <v>327</v>
      </c>
      <c r="D51" s="28"/>
      <c r="E51" s="52">
        <f>E52</f>
        <v>0</v>
      </c>
      <c r="F51" s="38">
        <f>F52</f>
        <v>0</v>
      </c>
      <c r="G51" s="58"/>
    </row>
    <row r="52" spans="1:7" ht="40.5" customHeight="1" hidden="1">
      <c r="A52" s="201" t="s">
        <v>237</v>
      </c>
      <c r="B52" s="28"/>
      <c r="C52" s="23"/>
      <c r="D52" s="28">
        <v>244</v>
      </c>
      <c r="E52" s="52">
        <v>0</v>
      </c>
      <c r="F52" s="38">
        <v>0</v>
      </c>
      <c r="G52" s="58"/>
    </row>
    <row r="53" spans="1:7" ht="15" customHeight="1">
      <c r="A53" s="44" t="s">
        <v>63</v>
      </c>
      <c r="B53" s="43" t="s">
        <v>54</v>
      </c>
      <c r="C53" s="43"/>
      <c r="D53" s="45"/>
      <c r="E53" s="65">
        <f>E54</f>
        <v>420631.00000000006</v>
      </c>
      <c r="F53" s="65">
        <f>F54</f>
        <v>420631.00000000006</v>
      </c>
      <c r="G53" s="57">
        <f t="shared" si="0"/>
        <v>100</v>
      </c>
    </row>
    <row r="54" spans="1:7" ht="25.5" customHeight="1">
      <c r="A54" s="15" t="s">
        <v>64</v>
      </c>
      <c r="B54" s="23" t="s">
        <v>105</v>
      </c>
      <c r="C54" s="23" t="s">
        <v>17</v>
      </c>
      <c r="D54" s="28"/>
      <c r="E54" s="67">
        <f>E55</f>
        <v>420631.00000000006</v>
      </c>
      <c r="F54" s="67">
        <f>F55</f>
        <v>420631.00000000006</v>
      </c>
      <c r="G54" s="57">
        <f t="shared" si="0"/>
        <v>100</v>
      </c>
    </row>
    <row r="55" spans="1:7" ht="37.5" customHeight="1">
      <c r="A55" s="216" t="s">
        <v>65</v>
      </c>
      <c r="B55" s="138"/>
      <c r="C55" s="137" t="s">
        <v>305</v>
      </c>
      <c r="D55" s="138"/>
      <c r="E55" s="139">
        <f>E56+E59+E58+E57</f>
        <v>420631.00000000006</v>
      </c>
      <c r="F55" s="139">
        <f>F56+F59+F58+F57</f>
        <v>420631.00000000006</v>
      </c>
      <c r="G55" s="152">
        <f t="shared" si="0"/>
        <v>100</v>
      </c>
    </row>
    <row r="56" spans="1:7" ht="38.25" customHeight="1">
      <c r="A56" s="201" t="s">
        <v>234</v>
      </c>
      <c r="B56" s="28"/>
      <c r="C56" s="23"/>
      <c r="D56" s="28">
        <v>121</v>
      </c>
      <c r="E56" s="52">
        <v>243551.55</v>
      </c>
      <c r="F56" s="52">
        <v>243551.55</v>
      </c>
      <c r="G56" s="152">
        <f t="shared" si="0"/>
        <v>100</v>
      </c>
    </row>
    <row r="57" spans="1:7" ht="38.25" customHeight="1">
      <c r="A57" s="274" t="s">
        <v>235</v>
      </c>
      <c r="B57" s="28"/>
      <c r="C57" s="23"/>
      <c r="D57" s="28">
        <v>122</v>
      </c>
      <c r="E57" s="52">
        <v>82402.83</v>
      </c>
      <c r="F57" s="52">
        <v>82402.83</v>
      </c>
      <c r="G57" s="152">
        <f t="shared" si="0"/>
        <v>100</v>
      </c>
    </row>
    <row r="58" spans="1:7" ht="51" customHeight="1">
      <c r="A58" s="194" t="s">
        <v>313</v>
      </c>
      <c r="B58" s="28"/>
      <c r="C58" s="23"/>
      <c r="D58" s="28">
        <v>129</v>
      </c>
      <c r="E58" s="52">
        <v>73552.6</v>
      </c>
      <c r="F58" s="52">
        <v>73552.6</v>
      </c>
      <c r="G58" s="152">
        <f t="shared" si="0"/>
        <v>100</v>
      </c>
    </row>
    <row r="59" spans="1:7" ht="41.25" customHeight="1">
      <c r="A59" s="16" t="s">
        <v>237</v>
      </c>
      <c r="B59" s="28"/>
      <c r="C59" s="23"/>
      <c r="D59" s="28">
        <v>244</v>
      </c>
      <c r="E59" s="52">
        <v>21124.02</v>
      </c>
      <c r="F59" s="52">
        <v>21124.02</v>
      </c>
      <c r="G59" s="152">
        <f t="shared" si="0"/>
        <v>100</v>
      </c>
    </row>
    <row r="60" spans="1:7" ht="27" customHeight="1">
      <c r="A60" s="92" t="s">
        <v>106</v>
      </c>
      <c r="B60" s="93" t="s">
        <v>119</v>
      </c>
      <c r="C60" s="23"/>
      <c r="D60" s="28"/>
      <c r="E60" s="66">
        <f>E61</f>
        <v>73752.05</v>
      </c>
      <c r="F60" s="66">
        <f>F61</f>
        <v>73752.05</v>
      </c>
      <c r="G60" s="94">
        <f t="shared" si="0"/>
        <v>100</v>
      </c>
    </row>
    <row r="61" spans="1:7" ht="16.5" customHeight="1">
      <c r="A61" s="136" t="s">
        <v>181</v>
      </c>
      <c r="B61" s="147" t="s">
        <v>7</v>
      </c>
      <c r="C61" s="137"/>
      <c r="D61" s="28"/>
      <c r="E61" s="52">
        <f>E66+E62+E64</f>
        <v>73752.05</v>
      </c>
      <c r="F61" s="52">
        <f>F66+F62+F64</f>
        <v>73752.05</v>
      </c>
      <c r="G61" s="58">
        <f t="shared" si="0"/>
        <v>100</v>
      </c>
    </row>
    <row r="62" spans="1:7" ht="90" customHeight="1">
      <c r="A62" s="215" t="s">
        <v>329</v>
      </c>
      <c r="B62" s="147"/>
      <c r="C62" s="137" t="s">
        <v>328</v>
      </c>
      <c r="D62" s="28"/>
      <c r="E62" s="67">
        <f>E63</f>
        <v>10475.9</v>
      </c>
      <c r="F62" s="67">
        <f>F63</f>
        <v>10475.9</v>
      </c>
      <c r="G62" s="57">
        <f t="shared" si="0"/>
        <v>100</v>
      </c>
    </row>
    <row r="63" spans="1:7" ht="38.25" customHeight="1">
      <c r="A63" s="16" t="s">
        <v>237</v>
      </c>
      <c r="B63" s="147"/>
      <c r="C63" s="137"/>
      <c r="D63" s="28">
        <v>244</v>
      </c>
      <c r="E63" s="52">
        <v>10475.9</v>
      </c>
      <c r="F63" s="52">
        <v>10475.9</v>
      </c>
      <c r="G63" s="58">
        <f t="shared" si="0"/>
        <v>100</v>
      </c>
    </row>
    <row r="64" spans="1:7" ht="101.25" customHeight="1">
      <c r="A64" s="201" t="s">
        <v>330</v>
      </c>
      <c r="B64" s="147"/>
      <c r="C64" s="137" t="s">
        <v>332</v>
      </c>
      <c r="D64" s="28"/>
      <c r="E64" s="67">
        <f>E65</f>
        <v>60263</v>
      </c>
      <c r="F64" s="67">
        <f>F65</f>
        <v>60263</v>
      </c>
      <c r="G64" s="58">
        <f t="shared" si="0"/>
        <v>100</v>
      </c>
    </row>
    <row r="65" spans="1:7" ht="39.75" customHeight="1">
      <c r="A65" s="201" t="s">
        <v>237</v>
      </c>
      <c r="B65" s="147"/>
      <c r="C65" s="137"/>
      <c r="D65" s="28">
        <v>244</v>
      </c>
      <c r="E65" s="52">
        <v>60263</v>
      </c>
      <c r="F65" s="52">
        <v>60263</v>
      </c>
      <c r="G65" s="58">
        <f t="shared" si="0"/>
        <v>100</v>
      </c>
    </row>
    <row r="66" spans="1:7" ht="100.5" customHeight="1">
      <c r="A66" s="201" t="s">
        <v>331</v>
      </c>
      <c r="B66" s="147"/>
      <c r="C66" s="137" t="s">
        <v>333</v>
      </c>
      <c r="D66" s="28"/>
      <c r="E66" s="67">
        <f>E67</f>
        <v>3013.15</v>
      </c>
      <c r="F66" s="67">
        <f>F67</f>
        <v>3013.15</v>
      </c>
      <c r="G66" s="58">
        <f t="shared" si="0"/>
        <v>100</v>
      </c>
    </row>
    <row r="67" spans="1:7" ht="26.25" customHeight="1">
      <c r="A67" s="16" t="s">
        <v>237</v>
      </c>
      <c r="B67" s="137"/>
      <c r="C67" s="137"/>
      <c r="D67" s="28">
        <v>244</v>
      </c>
      <c r="E67" s="52">
        <v>3013.15</v>
      </c>
      <c r="F67" s="52">
        <v>3013.15</v>
      </c>
      <c r="G67" s="58">
        <f t="shared" si="0"/>
        <v>100</v>
      </c>
    </row>
    <row r="68" spans="1:7" ht="14.25" customHeight="1">
      <c r="A68" s="44" t="s">
        <v>191</v>
      </c>
      <c r="B68" s="93" t="s">
        <v>192</v>
      </c>
      <c r="C68" s="137"/>
      <c r="D68" s="28"/>
      <c r="E68" s="52">
        <f>E69</f>
        <v>718927.12</v>
      </c>
      <c r="F68" s="52">
        <f>F69</f>
        <v>718927.12</v>
      </c>
      <c r="G68" s="58">
        <f t="shared" si="0"/>
        <v>100</v>
      </c>
    </row>
    <row r="69" spans="1:7" ht="16.5" customHeight="1">
      <c r="A69" s="92" t="s">
        <v>189</v>
      </c>
      <c r="B69" s="147" t="s">
        <v>190</v>
      </c>
      <c r="C69" s="137"/>
      <c r="D69" s="28"/>
      <c r="E69" s="52">
        <f>E70+E76+E78+E72+E80+E74</f>
        <v>718927.12</v>
      </c>
      <c r="F69" s="52">
        <f>F70+F76+F78+F72+F80+F74</f>
        <v>718927.12</v>
      </c>
      <c r="G69" s="58">
        <f t="shared" si="0"/>
        <v>100</v>
      </c>
    </row>
    <row r="70" spans="1:7" ht="39" customHeight="1">
      <c r="A70" s="16" t="s">
        <v>193</v>
      </c>
      <c r="B70" s="137"/>
      <c r="C70" s="137" t="s">
        <v>379</v>
      </c>
      <c r="D70" s="28"/>
      <c r="E70" s="67">
        <f>E71</f>
        <v>300000</v>
      </c>
      <c r="F70" s="67">
        <f>F71</f>
        <v>300000</v>
      </c>
      <c r="G70" s="58">
        <f t="shared" si="0"/>
        <v>100</v>
      </c>
    </row>
    <row r="71" spans="1:7" ht="25.5" customHeight="1">
      <c r="A71" s="16" t="s">
        <v>9</v>
      </c>
      <c r="B71" s="137"/>
      <c r="C71" s="137"/>
      <c r="D71" s="28">
        <v>244</v>
      </c>
      <c r="E71" s="52">
        <v>300000</v>
      </c>
      <c r="F71" s="52">
        <v>300000</v>
      </c>
      <c r="G71" s="58">
        <f t="shared" si="0"/>
        <v>100</v>
      </c>
    </row>
    <row r="72" spans="1:7" ht="156.75" customHeight="1" hidden="1">
      <c r="A72" s="16" t="s">
        <v>382</v>
      </c>
      <c r="B72" s="137"/>
      <c r="C72" s="137" t="s">
        <v>384</v>
      </c>
      <c r="D72" s="28"/>
      <c r="E72" s="52">
        <f>E73</f>
        <v>0</v>
      </c>
      <c r="F72" s="52">
        <f>F73</f>
        <v>0</v>
      </c>
      <c r="G72" s="58"/>
    </row>
    <row r="73" spans="1:7" ht="23.25" customHeight="1" hidden="1">
      <c r="A73" s="201" t="s">
        <v>9</v>
      </c>
      <c r="B73" s="137"/>
      <c r="C73" s="137"/>
      <c r="D73" s="28">
        <v>244</v>
      </c>
      <c r="E73" s="52">
        <v>0</v>
      </c>
      <c r="F73" s="52">
        <v>0</v>
      </c>
      <c r="G73" s="58"/>
    </row>
    <row r="74" spans="1:7" ht="78.75" customHeight="1">
      <c r="A74" s="201" t="s">
        <v>436</v>
      </c>
      <c r="B74" s="137"/>
      <c r="C74" s="137" t="s">
        <v>437</v>
      </c>
      <c r="D74" s="28"/>
      <c r="E74" s="67">
        <f>E75</f>
        <v>41200</v>
      </c>
      <c r="F74" s="67">
        <f>F75</f>
        <v>41200</v>
      </c>
      <c r="G74" s="58">
        <f t="shared" si="0"/>
        <v>100</v>
      </c>
    </row>
    <row r="75" spans="1:7" ht="40.5" customHeight="1">
      <c r="A75" s="201" t="s">
        <v>237</v>
      </c>
      <c r="B75" s="137"/>
      <c r="C75" s="137"/>
      <c r="D75" s="28">
        <v>244</v>
      </c>
      <c r="E75" s="52">
        <v>41200</v>
      </c>
      <c r="F75" s="52">
        <v>41200</v>
      </c>
      <c r="G75" s="58">
        <f t="shared" si="0"/>
        <v>100</v>
      </c>
    </row>
    <row r="76" spans="1:7" ht="75.75" customHeight="1">
      <c r="A76" s="16" t="s">
        <v>247</v>
      </c>
      <c r="B76" s="137"/>
      <c r="C76" s="137" t="s">
        <v>334</v>
      </c>
      <c r="D76" s="28"/>
      <c r="E76" s="67">
        <f>E77</f>
        <v>374727.12</v>
      </c>
      <c r="F76" s="67">
        <f>F77</f>
        <v>374727.12</v>
      </c>
      <c r="G76" s="58">
        <f t="shared" si="0"/>
        <v>100</v>
      </c>
    </row>
    <row r="77" spans="1:7" ht="25.5" customHeight="1">
      <c r="A77" s="201" t="s">
        <v>9</v>
      </c>
      <c r="B77" s="137"/>
      <c r="C77" s="137"/>
      <c r="D77" s="28">
        <v>244</v>
      </c>
      <c r="E77" s="52">
        <v>374727.12</v>
      </c>
      <c r="F77" s="52">
        <v>374727.12</v>
      </c>
      <c r="G77" s="58">
        <f t="shared" si="0"/>
        <v>100</v>
      </c>
    </row>
    <row r="78" spans="1:7" ht="39.75" customHeight="1">
      <c r="A78" s="16" t="s">
        <v>248</v>
      </c>
      <c r="B78" s="137"/>
      <c r="C78" s="137" t="s">
        <v>380</v>
      </c>
      <c r="D78" s="28"/>
      <c r="E78" s="67">
        <f>E79</f>
        <v>3000</v>
      </c>
      <c r="F78" s="67">
        <f>F79</f>
        <v>3000</v>
      </c>
      <c r="G78" s="58">
        <f t="shared" si="0"/>
        <v>100</v>
      </c>
    </row>
    <row r="79" spans="1:7" ht="25.5" customHeight="1">
      <c r="A79" s="201" t="s">
        <v>9</v>
      </c>
      <c r="B79" s="137"/>
      <c r="C79" s="137"/>
      <c r="D79" s="28">
        <v>244</v>
      </c>
      <c r="E79" s="52">
        <v>3000</v>
      </c>
      <c r="F79" s="52">
        <v>3000</v>
      </c>
      <c r="G79" s="58">
        <f t="shared" si="0"/>
        <v>100</v>
      </c>
    </row>
    <row r="80" spans="1:7" ht="154.5" customHeight="1" hidden="1">
      <c r="A80" s="201" t="s">
        <v>383</v>
      </c>
      <c r="B80" s="137"/>
      <c r="C80" s="137" t="s">
        <v>385</v>
      </c>
      <c r="D80" s="28"/>
      <c r="E80" s="52">
        <f>E81</f>
        <v>0</v>
      </c>
      <c r="F80" s="52">
        <f>F81</f>
        <v>0</v>
      </c>
      <c r="G80" s="58"/>
    </row>
    <row r="81" spans="1:7" ht="23.25" customHeight="1" hidden="1">
      <c r="A81" s="201" t="s">
        <v>9</v>
      </c>
      <c r="B81" s="137"/>
      <c r="C81" s="137"/>
      <c r="D81" s="28">
        <v>244</v>
      </c>
      <c r="E81" s="52">
        <v>0</v>
      </c>
      <c r="F81" s="52">
        <v>0</v>
      </c>
      <c r="G81" s="58"/>
    </row>
    <row r="82" spans="1:7" ht="12.75" customHeight="1">
      <c r="A82" s="46" t="s">
        <v>27</v>
      </c>
      <c r="B82" s="47" t="s">
        <v>112</v>
      </c>
      <c r="C82" s="48"/>
      <c r="D82" s="48"/>
      <c r="E82" s="68">
        <f>E83+E95+E100</f>
        <v>2506472.98</v>
      </c>
      <c r="F82" s="68">
        <f>F83+F95+F100</f>
        <v>2463916.95</v>
      </c>
      <c r="G82" s="156">
        <f t="shared" si="0"/>
        <v>98.30215484708717</v>
      </c>
    </row>
    <row r="83" spans="1:7" ht="15" customHeight="1">
      <c r="A83" s="17" t="s">
        <v>99</v>
      </c>
      <c r="B83" s="29" t="s">
        <v>100</v>
      </c>
      <c r="C83" s="24"/>
      <c r="D83" s="24"/>
      <c r="E83" s="37">
        <f>E84+E87+E89+E91+E93</f>
        <v>401596</v>
      </c>
      <c r="F83" s="37">
        <f>F84+F87+F89+F91+F93</f>
        <v>401596</v>
      </c>
      <c r="G83" s="57">
        <f t="shared" si="0"/>
        <v>100</v>
      </c>
    </row>
    <row r="84" spans="1:7" ht="63.75" customHeight="1">
      <c r="A84" s="217" t="s">
        <v>249</v>
      </c>
      <c r="B84" s="29"/>
      <c r="C84" s="153" t="s">
        <v>336</v>
      </c>
      <c r="D84" s="153"/>
      <c r="E84" s="151">
        <f>E85+E86</f>
        <v>401596</v>
      </c>
      <c r="F84" s="151">
        <f>F85+F86</f>
        <v>401596</v>
      </c>
      <c r="G84" s="152">
        <f t="shared" si="0"/>
        <v>100</v>
      </c>
    </row>
    <row r="85" spans="1:7" ht="39.75" customHeight="1">
      <c r="A85" s="201" t="s">
        <v>335</v>
      </c>
      <c r="B85" s="29"/>
      <c r="C85" s="29"/>
      <c r="D85" s="30">
        <v>243</v>
      </c>
      <c r="E85" s="38">
        <v>399081</v>
      </c>
      <c r="F85" s="38">
        <v>399081</v>
      </c>
      <c r="G85" s="58">
        <f t="shared" si="0"/>
        <v>100</v>
      </c>
    </row>
    <row r="86" spans="1:7" ht="39" customHeight="1">
      <c r="A86" s="201" t="s">
        <v>237</v>
      </c>
      <c r="B86" s="29"/>
      <c r="C86" s="29"/>
      <c r="D86" s="30">
        <v>244</v>
      </c>
      <c r="E86" s="38">
        <v>2515</v>
      </c>
      <c r="F86" s="38">
        <v>2515</v>
      </c>
      <c r="G86" s="58">
        <f t="shared" si="0"/>
        <v>100</v>
      </c>
    </row>
    <row r="87" spans="1:7" ht="38.25" customHeight="1" hidden="1">
      <c r="A87" s="201" t="s">
        <v>321</v>
      </c>
      <c r="B87" s="29"/>
      <c r="C87" s="29" t="s">
        <v>337</v>
      </c>
      <c r="D87" s="30"/>
      <c r="E87" s="38">
        <f>E88</f>
        <v>0</v>
      </c>
      <c r="F87" s="38">
        <f>F88</f>
        <v>0</v>
      </c>
      <c r="G87" s="58"/>
    </row>
    <row r="88" spans="1:7" ht="26.25" customHeight="1" hidden="1">
      <c r="A88" s="201" t="s">
        <v>9</v>
      </c>
      <c r="B88" s="29"/>
      <c r="C88" s="29"/>
      <c r="D88" s="30">
        <v>244</v>
      </c>
      <c r="E88" s="38">
        <v>0</v>
      </c>
      <c r="F88" s="38">
        <v>0</v>
      </c>
      <c r="G88" s="58"/>
    </row>
    <row r="89" spans="1:7" ht="101.25" customHeight="1" hidden="1">
      <c r="A89" s="201" t="s">
        <v>339</v>
      </c>
      <c r="B89" s="29"/>
      <c r="C89" s="29" t="s">
        <v>338</v>
      </c>
      <c r="D89" s="30"/>
      <c r="E89" s="38">
        <f>E90</f>
        <v>0</v>
      </c>
      <c r="F89" s="38">
        <f>F90</f>
        <v>0</v>
      </c>
      <c r="G89" s="58"/>
    </row>
    <row r="90" spans="1:7" ht="26.25" customHeight="1" hidden="1">
      <c r="A90" s="201" t="s">
        <v>9</v>
      </c>
      <c r="B90" s="29"/>
      <c r="C90" s="29"/>
      <c r="D90" s="30">
        <v>412</v>
      </c>
      <c r="E90" s="38">
        <v>0</v>
      </c>
      <c r="F90" s="38">
        <v>0</v>
      </c>
      <c r="G90" s="58"/>
    </row>
    <row r="91" spans="1:7" ht="88.5" customHeight="1" hidden="1">
      <c r="A91" s="201" t="s">
        <v>340</v>
      </c>
      <c r="B91" s="29"/>
      <c r="C91" s="29" t="s">
        <v>341</v>
      </c>
      <c r="D91" s="30"/>
      <c r="E91" s="38">
        <f>E92</f>
        <v>0</v>
      </c>
      <c r="F91" s="38">
        <f>F92</f>
        <v>0</v>
      </c>
      <c r="G91" s="58"/>
    </row>
    <row r="92" spans="1:7" ht="26.25" customHeight="1" hidden="1">
      <c r="A92" s="201" t="s">
        <v>9</v>
      </c>
      <c r="B92" s="29"/>
      <c r="C92" s="29"/>
      <c r="D92" s="30">
        <v>412</v>
      </c>
      <c r="E92" s="38">
        <v>0</v>
      </c>
      <c r="F92" s="38">
        <v>0</v>
      </c>
      <c r="G92" s="58"/>
    </row>
    <row r="93" spans="1:7" ht="88.5" customHeight="1" hidden="1">
      <c r="A93" s="201" t="s">
        <v>342</v>
      </c>
      <c r="B93" s="29"/>
      <c r="C93" s="29" t="s">
        <v>343</v>
      </c>
      <c r="D93" s="30"/>
      <c r="E93" s="38">
        <f>E94</f>
        <v>0</v>
      </c>
      <c r="F93" s="38">
        <f>F94</f>
        <v>0</v>
      </c>
      <c r="G93" s="58"/>
    </row>
    <row r="94" spans="1:7" ht="26.25" customHeight="1" hidden="1">
      <c r="A94" s="201" t="s">
        <v>9</v>
      </c>
      <c r="B94" s="29"/>
      <c r="C94" s="29"/>
      <c r="D94" s="30">
        <v>244</v>
      </c>
      <c r="E94" s="38">
        <v>0</v>
      </c>
      <c r="F94" s="38">
        <v>0</v>
      </c>
      <c r="G94" s="58"/>
    </row>
    <row r="95" spans="1:7" ht="12.75" customHeight="1">
      <c r="A95" s="17" t="s">
        <v>66</v>
      </c>
      <c r="B95" s="29" t="s">
        <v>67</v>
      </c>
      <c r="C95" s="24"/>
      <c r="D95" s="24"/>
      <c r="E95" s="37">
        <f>E96+E98</f>
        <v>530857.6</v>
      </c>
      <c r="F95" s="37">
        <f>F96+F98</f>
        <v>526169.24</v>
      </c>
      <c r="G95" s="57">
        <f aca="true" t="shared" si="1" ref="G95:G112">F95/E95*100</f>
        <v>99.11683283803416</v>
      </c>
    </row>
    <row r="96" spans="1:7" ht="36.75" customHeight="1">
      <c r="A96" s="136" t="s">
        <v>12</v>
      </c>
      <c r="B96" s="141"/>
      <c r="C96" s="183" t="s">
        <v>344</v>
      </c>
      <c r="D96" s="148"/>
      <c r="E96" s="142">
        <f>E97</f>
        <v>46883.6</v>
      </c>
      <c r="F96" s="151">
        <f>F97</f>
        <v>42195.24</v>
      </c>
      <c r="G96" s="152">
        <f t="shared" si="1"/>
        <v>90</v>
      </c>
    </row>
    <row r="97" spans="1:7" ht="28.5" customHeight="1">
      <c r="A97" s="16" t="s">
        <v>9</v>
      </c>
      <c r="B97" s="141"/>
      <c r="C97" s="141"/>
      <c r="D97" s="144" t="s">
        <v>226</v>
      </c>
      <c r="E97" s="145">
        <v>46883.6</v>
      </c>
      <c r="F97" s="38">
        <v>42195.24</v>
      </c>
      <c r="G97" s="58">
        <f t="shared" si="1"/>
        <v>90</v>
      </c>
    </row>
    <row r="98" spans="1:7" ht="52.5" customHeight="1">
      <c r="A98" s="16" t="s">
        <v>440</v>
      </c>
      <c r="B98" s="141"/>
      <c r="C98" s="141" t="s">
        <v>438</v>
      </c>
      <c r="D98" s="144"/>
      <c r="E98" s="145">
        <f>E99</f>
        <v>483974</v>
      </c>
      <c r="F98" s="38">
        <f>F99</f>
        <v>483974</v>
      </c>
      <c r="G98" s="58">
        <f t="shared" si="1"/>
        <v>100</v>
      </c>
    </row>
    <row r="99" spans="1:7" ht="51.75" customHeight="1">
      <c r="A99" s="201" t="s">
        <v>441</v>
      </c>
      <c r="B99" s="141"/>
      <c r="C99" s="141"/>
      <c r="D99" s="144" t="s">
        <v>439</v>
      </c>
      <c r="E99" s="145">
        <v>483974</v>
      </c>
      <c r="F99" s="38">
        <v>483974</v>
      </c>
      <c r="G99" s="58">
        <f t="shared" si="1"/>
        <v>100</v>
      </c>
    </row>
    <row r="100" spans="1:7" ht="15" customHeight="1">
      <c r="A100" s="17" t="s">
        <v>107</v>
      </c>
      <c r="B100" s="29" t="s">
        <v>108</v>
      </c>
      <c r="C100" s="29"/>
      <c r="D100" s="30"/>
      <c r="E100" s="37">
        <f>E101+E103+E105+E107</f>
        <v>1574019.38</v>
      </c>
      <c r="F100" s="37">
        <f>F101+F103+F105+F107</f>
        <v>1536151.71</v>
      </c>
      <c r="G100" s="57">
        <f t="shared" si="1"/>
        <v>97.59420560628675</v>
      </c>
    </row>
    <row r="101" spans="1:7" ht="14.25" customHeight="1">
      <c r="A101" s="149" t="s">
        <v>113</v>
      </c>
      <c r="B101" s="141"/>
      <c r="C101" s="141" t="s">
        <v>345</v>
      </c>
      <c r="D101" s="141"/>
      <c r="E101" s="142">
        <f>E102</f>
        <v>221026.14</v>
      </c>
      <c r="F101" s="151">
        <f>F102</f>
        <v>221026.14</v>
      </c>
      <c r="G101" s="152">
        <f t="shared" si="1"/>
        <v>100</v>
      </c>
    </row>
    <row r="102" spans="1:7" ht="24" customHeight="1">
      <c r="A102" s="16" t="s">
        <v>9</v>
      </c>
      <c r="B102" s="144"/>
      <c r="C102" s="144"/>
      <c r="D102" s="146">
        <v>244</v>
      </c>
      <c r="E102" s="145">
        <v>221026.14</v>
      </c>
      <c r="F102" s="38">
        <v>221026.14</v>
      </c>
      <c r="G102" s="58">
        <f t="shared" si="1"/>
        <v>100</v>
      </c>
    </row>
    <row r="103" spans="1:9" ht="27" customHeight="1">
      <c r="A103" s="149" t="s">
        <v>183</v>
      </c>
      <c r="B103" s="141"/>
      <c r="C103" s="141" t="s">
        <v>346</v>
      </c>
      <c r="D103" s="141"/>
      <c r="E103" s="142">
        <f>E104</f>
        <v>228762.36</v>
      </c>
      <c r="F103" s="151">
        <f>F104</f>
        <v>228762.36</v>
      </c>
      <c r="G103" s="152">
        <f t="shared" si="1"/>
        <v>100</v>
      </c>
      <c r="I103" s="95"/>
    </row>
    <row r="104" spans="1:7" ht="25.5" customHeight="1">
      <c r="A104" s="16" t="s">
        <v>9</v>
      </c>
      <c r="B104" s="144"/>
      <c r="C104" s="144"/>
      <c r="D104" s="146">
        <v>244</v>
      </c>
      <c r="E104" s="145">
        <v>228762.36</v>
      </c>
      <c r="F104" s="38">
        <v>228762.36</v>
      </c>
      <c r="G104" s="58">
        <f t="shared" si="1"/>
        <v>100</v>
      </c>
    </row>
    <row r="105" spans="1:9" ht="30.75" customHeight="1">
      <c r="A105" s="136" t="s">
        <v>250</v>
      </c>
      <c r="B105" s="144"/>
      <c r="C105" s="141" t="s">
        <v>347</v>
      </c>
      <c r="D105" s="148"/>
      <c r="E105" s="142">
        <f>E106</f>
        <v>23154.38</v>
      </c>
      <c r="F105" s="151">
        <f>F106</f>
        <v>23154.38</v>
      </c>
      <c r="G105" s="58">
        <f t="shared" si="1"/>
        <v>100</v>
      </c>
      <c r="I105" s="95"/>
    </row>
    <row r="106" spans="1:7" ht="27.75" customHeight="1">
      <c r="A106" s="16" t="s">
        <v>9</v>
      </c>
      <c r="B106" s="144"/>
      <c r="C106" s="144"/>
      <c r="D106" s="237" t="s">
        <v>311</v>
      </c>
      <c r="E106" s="145">
        <v>23154.38</v>
      </c>
      <c r="F106" s="38">
        <v>23154.38</v>
      </c>
      <c r="G106" s="58">
        <f t="shared" si="1"/>
        <v>100</v>
      </c>
    </row>
    <row r="107" spans="1:7" ht="49.5" customHeight="1">
      <c r="A107" s="201" t="s">
        <v>349</v>
      </c>
      <c r="B107" s="144"/>
      <c r="C107" s="144" t="s">
        <v>348</v>
      </c>
      <c r="D107" s="237"/>
      <c r="E107" s="145">
        <f>E108</f>
        <v>1101076.5</v>
      </c>
      <c r="F107" s="38">
        <f>F108</f>
        <v>1063208.83</v>
      </c>
      <c r="G107" s="58">
        <f t="shared" si="1"/>
        <v>96.56085022248682</v>
      </c>
    </row>
    <row r="108" spans="1:7" ht="27.75" customHeight="1">
      <c r="A108" s="196" t="s">
        <v>9</v>
      </c>
      <c r="B108" s="144"/>
      <c r="C108" s="144"/>
      <c r="D108" s="237">
        <v>244</v>
      </c>
      <c r="E108" s="145">
        <v>1101076.5</v>
      </c>
      <c r="F108" s="38">
        <v>1063208.83</v>
      </c>
      <c r="G108" s="58">
        <f t="shared" si="1"/>
        <v>96.56085022248682</v>
      </c>
    </row>
    <row r="109" spans="1:7" ht="12.75" customHeight="1">
      <c r="A109" s="246" t="s">
        <v>386</v>
      </c>
      <c r="B109" s="248" t="s">
        <v>389</v>
      </c>
      <c r="C109" s="144"/>
      <c r="D109" s="237"/>
      <c r="E109" s="182">
        <f>E110</f>
        <v>105633.8</v>
      </c>
      <c r="F109" s="182">
        <f>F110</f>
        <v>105633.8</v>
      </c>
      <c r="G109" s="58">
        <f t="shared" si="1"/>
        <v>100</v>
      </c>
    </row>
    <row r="110" spans="1:7" ht="13.5" customHeight="1">
      <c r="A110" s="246" t="s">
        <v>374</v>
      </c>
      <c r="B110" s="244" t="s">
        <v>390</v>
      </c>
      <c r="C110" s="144"/>
      <c r="D110" s="237"/>
      <c r="E110" s="145">
        <f>E111+E112</f>
        <v>105633.8</v>
      </c>
      <c r="F110" s="145">
        <f>F111+F112</f>
        <v>105633.8</v>
      </c>
      <c r="G110" s="58">
        <f t="shared" si="1"/>
        <v>100</v>
      </c>
    </row>
    <row r="111" spans="1:7" ht="27.75" customHeight="1">
      <c r="A111" s="247" t="s">
        <v>387</v>
      </c>
      <c r="B111" s="244"/>
      <c r="C111" s="144" t="s">
        <v>376</v>
      </c>
      <c r="D111" s="237">
        <v>111</v>
      </c>
      <c r="E111" s="145">
        <v>81132</v>
      </c>
      <c r="F111" s="38">
        <v>81132</v>
      </c>
      <c r="G111" s="58">
        <f t="shared" si="1"/>
        <v>100</v>
      </c>
    </row>
    <row r="112" spans="1:7" ht="24" customHeight="1">
      <c r="A112" s="247" t="s">
        <v>388</v>
      </c>
      <c r="B112" s="244"/>
      <c r="C112" s="144"/>
      <c r="D112" s="237">
        <v>119</v>
      </c>
      <c r="E112" s="145">
        <v>24501.8</v>
      </c>
      <c r="F112" s="38">
        <v>24501.8</v>
      </c>
      <c r="G112" s="58">
        <f t="shared" si="1"/>
        <v>100</v>
      </c>
    </row>
    <row r="113" spans="1:7" ht="21" customHeight="1" hidden="1">
      <c r="A113" s="245" t="s">
        <v>33</v>
      </c>
      <c r="B113" s="47" t="s">
        <v>114</v>
      </c>
      <c r="C113" s="49"/>
      <c r="D113" s="49"/>
      <c r="E113" s="68">
        <f>E114</f>
        <v>0</v>
      </c>
      <c r="F113" s="68">
        <f>F114</f>
        <v>0</v>
      </c>
      <c r="G113" s="57" t="e">
        <f aca="true" t="shared" si="2" ref="G113:G122">F113/E113*100</f>
        <v>#DIV/0!</v>
      </c>
    </row>
    <row r="114" spans="1:7" ht="25.5" customHeight="1" hidden="1">
      <c r="A114" s="17" t="s">
        <v>34</v>
      </c>
      <c r="B114" s="29" t="s">
        <v>68</v>
      </c>
      <c r="C114" s="29" t="s">
        <v>17</v>
      </c>
      <c r="D114" s="29"/>
      <c r="E114" s="37">
        <f>E115+E117</f>
        <v>0</v>
      </c>
      <c r="F114" s="37">
        <f>F115+F117</f>
        <v>0</v>
      </c>
      <c r="G114" s="57" t="e">
        <f t="shared" si="2"/>
        <v>#DIV/0!</v>
      </c>
    </row>
    <row r="115" spans="1:7" ht="24.75" customHeight="1" hidden="1">
      <c r="A115" s="149" t="s">
        <v>11</v>
      </c>
      <c r="B115" s="141"/>
      <c r="C115" s="141" t="s">
        <v>350</v>
      </c>
      <c r="D115" s="141" t="s">
        <v>17</v>
      </c>
      <c r="E115" s="243">
        <f>E116</f>
        <v>0</v>
      </c>
      <c r="F115" s="243">
        <f>F116</f>
        <v>0</v>
      </c>
      <c r="G115" s="152"/>
    </row>
    <row r="116" spans="1:7" ht="19.5" customHeight="1" hidden="1">
      <c r="A116" s="143" t="s">
        <v>194</v>
      </c>
      <c r="B116" s="144"/>
      <c r="C116" s="144" t="s">
        <v>17</v>
      </c>
      <c r="D116" s="144" t="s">
        <v>244</v>
      </c>
      <c r="E116" s="145">
        <v>0</v>
      </c>
      <c r="F116" s="38">
        <v>0</v>
      </c>
      <c r="G116" s="58"/>
    </row>
    <row r="117" spans="1:7" ht="28.5" customHeight="1" hidden="1">
      <c r="A117" s="143" t="s">
        <v>245</v>
      </c>
      <c r="B117" s="144"/>
      <c r="C117" s="144" t="s">
        <v>351</v>
      </c>
      <c r="D117" s="144"/>
      <c r="E117" s="150">
        <f>E118</f>
        <v>0</v>
      </c>
      <c r="F117" s="38">
        <f>F118</f>
        <v>0</v>
      </c>
      <c r="G117" s="58"/>
    </row>
    <row r="118" spans="1:7" ht="41.25" customHeight="1" hidden="1">
      <c r="A118" s="143" t="s">
        <v>10</v>
      </c>
      <c r="B118" s="144"/>
      <c r="C118" s="144"/>
      <c r="D118" s="144" t="s">
        <v>246</v>
      </c>
      <c r="E118" s="150">
        <v>0</v>
      </c>
      <c r="F118" s="38">
        <v>0</v>
      </c>
      <c r="G118" s="58"/>
    </row>
    <row r="119" spans="1:7" ht="15" customHeight="1">
      <c r="A119" s="50" t="s">
        <v>251</v>
      </c>
      <c r="B119" s="144" t="s">
        <v>252</v>
      </c>
      <c r="C119" s="144"/>
      <c r="D119" s="144"/>
      <c r="E119" s="184">
        <f>E120</f>
        <v>22552.8</v>
      </c>
      <c r="F119" s="37">
        <f>F120</f>
        <v>22552.8</v>
      </c>
      <c r="G119" s="58">
        <f t="shared" si="2"/>
        <v>100</v>
      </c>
    </row>
    <row r="120" spans="1:7" ht="19.5" customHeight="1">
      <c r="A120" s="31" t="s">
        <v>230</v>
      </c>
      <c r="B120" s="144" t="s">
        <v>253</v>
      </c>
      <c r="C120" s="144"/>
      <c r="D120" s="144"/>
      <c r="E120" s="150">
        <f>E121+E122</f>
        <v>22552.8</v>
      </c>
      <c r="F120" s="38">
        <f>F121+F122</f>
        <v>22552.8</v>
      </c>
      <c r="G120" s="58">
        <f t="shared" si="2"/>
        <v>100</v>
      </c>
    </row>
    <row r="121" spans="1:7" ht="66" customHeight="1">
      <c r="A121" s="136" t="s">
        <v>255</v>
      </c>
      <c r="B121" s="144"/>
      <c r="C121" s="144" t="s">
        <v>352</v>
      </c>
      <c r="D121" s="144" t="s">
        <v>226</v>
      </c>
      <c r="E121" s="150">
        <v>6552.8</v>
      </c>
      <c r="F121" s="38">
        <v>6552.8</v>
      </c>
      <c r="G121" s="58">
        <f t="shared" si="2"/>
        <v>100</v>
      </c>
    </row>
    <row r="122" spans="1:7" ht="37.5" customHeight="1">
      <c r="A122" s="136" t="s">
        <v>254</v>
      </c>
      <c r="B122" s="144"/>
      <c r="C122" s="144" t="s">
        <v>353</v>
      </c>
      <c r="D122" s="144" t="s">
        <v>226</v>
      </c>
      <c r="E122" s="150">
        <v>16000</v>
      </c>
      <c r="F122" s="38">
        <v>16000</v>
      </c>
      <c r="G122" s="58">
        <f t="shared" si="2"/>
        <v>100</v>
      </c>
    </row>
    <row r="123" spans="1:7" ht="16.5" customHeight="1" hidden="1">
      <c r="A123" s="50" t="s">
        <v>116</v>
      </c>
      <c r="B123" s="47" t="s">
        <v>117</v>
      </c>
      <c r="C123" s="49"/>
      <c r="D123" s="49"/>
      <c r="E123" s="68">
        <f aca="true" t="shared" si="3" ref="E123:F125">E124</f>
        <v>0</v>
      </c>
      <c r="F123" s="68">
        <f t="shared" si="3"/>
        <v>0</v>
      </c>
      <c r="G123" s="57"/>
    </row>
    <row r="124" spans="1:7" ht="12.75" hidden="1">
      <c r="A124" s="185" t="s">
        <v>256</v>
      </c>
      <c r="B124" s="29" t="s">
        <v>16</v>
      </c>
      <c r="C124" s="29"/>
      <c r="D124" s="29"/>
      <c r="E124" s="38">
        <f>E125</f>
        <v>0</v>
      </c>
      <c r="F124" s="38">
        <f>F125</f>
        <v>0</v>
      </c>
      <c r="G124" s="57"/>
    </row>
    <row r="125" spans="1:7" ht="24.75" customHeight="1" hidden="1">
      <c r="A125" s="17" t="s">
        <v>69</v>
      </c>
      <c r="B125" s="29"/>
      <c r="C125" s="29" t="s">
        <v>310</v>
      </c>
      <c r="D125" s="29"/>
      <c r="E125" s="38">
        <f t="shared" si="3"/>
        <v>0</v>
      </c>
      <c r="F125" s="38">
        <f t="shared" si="3"/>
        <v>0</v>
      </c>
      <c r="G125" s="57"/>
    </row>
    <row r="126" spans="1:7" ht="25.5" hidden="1">
      <c r="A126" s="1" t="s">
        <v>115</v>
      </c>
      <c r="B126" s="29"/>
      <c r="C126" s="29"/>
      <c r="D126" s="238" t="s">
        <v>354</v>
      </c>
      <c r="E126" s="38">
        <v>0</v>
      </c>
      <c r="F126" s="38">
        <v>0</v>
      </c>
      <c r="G126" s="57"/>
    </row>
    <row r="127" spans="1:7" ht="12.75">
      <c r="A127" s="34" t="s">
        <v>26</v>
      </c>
      <c r="B127" s="29"/>
      <c r="C127" s="29"/>
      <c r="D127" s="29"/>
      <c r="E127" s="51">
        <f>E123+E113+E82+E60+E53+E7+E68+E119+E109</f>
        <v>9188695.74</v>
      </c>
      <c r="F127" s="51">
        <f>F123+F113+F82+F60+F53+F7+F68+F119+F109</f>
        <v>9007609.46</v>
      </c>
      <c r="G127" s="57">
        <f>F127/E127*100</f>
        <v>98.0292493611286</v>
      </c>
    </row>
    <row r="128" spans="1:6" ht="12.75">
      <c r="A128" s="3"/>
      <c r="B128" s="27"/>
      <c r="C128" s="27"/>
      <c r="D128" s="27"/>
      <c r="E128" s="69"/>
      <c r="F128" s="69"/>
    </row>
    <row r="129" spans="1:6" ht="12.75">
      <c r="A129" s="3"/>
      <c r="B129" s="27"/>
      <c r="C129" s="27"/>
      <c r="D129" s="27"/>
      <c r="E129" s="69"/>
      <c r="F129" s="69"/>
    </row>
    <row r="130" spans="1:6" ht="12.75">
      <c r="A130" s="3"/>
      <c r="B130" s="27"/>
      <c r="C130" s="27"/>
      <c r="D130" s="27"/>
      <c r="E130" s="69"/>
      <c r="F130" s="69"/>
    </row>
    <row r="131" spans="1:6" ht="12.75">
      <c r="A131" s="3"/>
      <c r="B131" s="27"/>
      <c r="C131" s="27"/>
      <c r="D131" s="27"/>
      <c r="E131" s="69"/>
      <c r="F131" s="69"/>
    </row>
    <row r="132" spans="1:6" ht="12.75">
      <c r="A132" s="3"/>
      <c r="B132" s="27"/>
      <c r="C132" s="27"/>
      <c r="D132" s="27"/>
      <c r="E132" s="69"/>
      <c r="F132" s="69"/>
    </row>
    <row r="133" spans="1:6" ht="12.75">
      <c r="A133" s="3"/>
      <c r="B133" s="27"/>
      <c r="C133" s="27"/>
      <c r="D133" s="27"/>
      <c r="E133" s="69"/>
      <c r="F133" s="69"/>
    </row>
    <row r="134" spans="1:6" ht="12.75">
      <c r="A134" s="3"/>
      <c r="B134" s="27"/>
      <c r="C134" s="27"/>
      <c r="D134" s="27"/>
      <c r="E134" s="69"/>
      <c r="F134" s="69"/>
    </row>
    <row r="135" spans="1:6" ht="12.75">
      <c r="A135" s="3"/>
      <c r="B135" s="27"/>
      <c r="C135" s="27"/>
      <c r="D135" s="27"/>
      <c r="E135" s="69"/>
      <c r="F135" s="69"/>
    </row>
    <row r="136" spans="1:6" ht="12.75">
      <c r="A136" s="3"/>
      <c r="B136" s="27"/>
      <c r="C136" s="27"/>
      <c r="D136" s="27"/>
      <c r="E136" s="69"/>
      <c r="F136" s="69"/>
    </row>
    <row r="137" spans="1:6" ht="12.75">
      <c r="A137" s="3"/>
      <c r="B137" s="27"/>
      <c r="C137" s="27"/>
      <c r="D137" s="27"/>
      <c r="E137" s="69"/>
      <c r="F137" s="69"/>
    </row>
    <row r="138" spans="1:6" ht="12.75">
      <c r="A138" s="3"/>
      <c r="B138" s="27"/>
      <c r="C138" s="27"/>
      <c r="D138" s="27"/>
      <c r="E138" s="69"/>
      <c r="F138" s="69"/>
    </row>
    <row r="139" spans="1:6" ht="12.75">
      <c r="A139" s="3"/>
      <c r="B139" s="27"/>
      <c r="C139" s="27"/>
      <c r="D139" s="27"/>
      <c r="E139" s="69"/>
      <c r="F139" s="69"/>
    </row>
    <row r="140" spans="1:6" ht="12.75">
      <c r="A140" s="3"/>
      <c r="B140" s="27"/>
      <c r="C140" s="27"/>
      <c r="D140" s="27"/>
      <c r="E140" s="69"/>
      <c r="F140" s="69"/>
    </row>
    <row r="141" spans="1:6" ht="12.75">
      <c r="A141" s="3"/>
      <c r="B141" s="27"/>
      <c r="C141" s="27"/>
      <c r="D141" s="27"/>
      <c r="E141" s="69"/>
      <c r="F141" s="69"/>
    </row>
    <row r="142" spans="1:6" ht="12.75">
      <c r="A142" s="3"/>
      <c r="B142" s="27"/>
      <c r="C142" s="27"/>
      <c r="D142" s="27"/>
      <c r="E142" s="69"/>
      <c r="F142" s="69"/>
    </row>
    <row r="143" spans="1:6" ht="12.75">
      <c r="A143" s="3"/>
      <c r="B143" s="27"/>
      <c r="C143" s="27"/>
      <c r="D143" s="27"/>
      <c r="E143" s="69"/>
      <c r="F143" s="69"/>
    </row>
    <row r="144" spans="1:6" ht="12.75">
      <c r="A144" s="3"/>
      <c r="B144" s="27"/>
      <c r="C144" s="27"/>
      <c r="D144" s="27"/>
      <c r="E144" s="69"/>
      <c r="F144" s="69"/>
    </row>
    <row r="145" spans="1:6" ht="12.75">
      <c r="A145" s="3"/>
      <c r="B145" s="27"/>
      <c r="C145" s="27"/>
      <c r="D145" s="27"/>
      <c r="E145" s="69"/>
      <c r="F145" s="69"/>
    </row>
    <row r="146" spans="1:6" ht="12.75">
      <c r="A146" s="3"/>
      <c r="B146" s="27"/>
      <c r="C146" s="27"/>
      <c r="D146" s="27"/>
      <c r="E146" s="69"/>
      <c r="F146" s="69"/>
    </row>
    <row r="147" spans="1:6" ht="12.75">
      <c r="A147" s="3"/>
      <c r="B147" s="27"/>
      <c r="C147" s="27"/>
      <c r="D147" s="27"/>
      <c r="E147" s="69"/>
      <c r="F147" s="69"/>
    </row>
    <row r="148" spans="1:6" ht="12.75">
      <c r="A148" s="3"/>
      <c r="B148" s="27"/>
      <c r="C148" s="27"/>
      <c r="D148" s="27"/>
      <c r="E148" s="69"/>
      <c r="F148" s="69"/>
    </row>
    <row r="149" spans="1:6" ht="12.75">
      <c r="A149" s="3"/>
      <c r="B149" s="27"/>
      <c r="C149" s="27"/>
      <c r="D149" s="27"/>
      <c r="E149" s="69"/>
      <c r="F149" s="69"/>
    </row>
    <row r="150" spans="1:6" ht="12.75">
      <c r="A150" s="3"/>
      <c r="B150" s="27"/>
      <c r="C150" s="27"/>
      <c r="D150" s="27"/>
      <c r="E150" s="69"/>
      <c r="F150" s="69"/>
    </row>
    <row r="151" spans="1:6" ht="12.75">
      <c r="A151" s="3"/>
      <c r="B151" s="27"/>
      <c r="C151" s="27"/>
      <c r="D151" s="27"/>
      <c r="E151" s="69"/>
      <c r="F151" s="69"/>
    </row>
    <row r="152" spans="1:6" ht="12.75">
      <c r="A152" s="3"/>
      <c r="B152" s="27"/>
      <c r="C152" s="27"/>
      <c r="D152" s="27"/>
      <c r="E152" s="69"/>
      <c r="F152" s="69"/>
    </row>
    <row r="153" spans="1:6" ht="12.75">
      <c r="A153" s="3"/>
      <c r="B153" s="27"/>
      <c r="C153" s="27"/>
      <c r="D153" s="27"/>
      <c r="E153" s="69"/>
      <c r="F153" s="69"/>
    </row>
    <row r="154" spans="1:6" ht="12.75">
      <c r="A154" s="3"/>
      <c r="B154" s="27"/>
      <c r="C154" s="27"/>
      <c r="D154" s="27"/>
      <c r="E154" s="69"/>
      <c r="F154" s="69"/>
    </row>
    <row r="155" spans="1:6" ht="12.75">
      <c r="A155" s="3"/>
      <c r="B155" s="27"/>
      <c r="C155" s="27"/>
      <c r="D155" s="27"/>
      <c r="E155" s="69"/>
      <c r="F155" s="69"/>
    </row>
    <row r="156" spans="1:6" ht="12.75">
      <c r="A156" s="3"/>
      <c r="B156" s="27"/>
      <c r="C156" s="27"/>
      <c r="D156" s="27"/>
      <c r="E156" s="69"/>
      <c r="F156" s="69"/>
    </row>
    <row r="157" spans="1:6" ht="12.75">
      <c r="A157" s="3"/>
      <c r="B157" s="27"/>
      <c r="C157" s="27"/>
      <c r="D157" s="27"/>
      <c r="E157" s="69"/>
      <c r="F157" s="69"/>
    </row>
    <row r="158" spans="1:6" ht="12.75">
      <c r="A158" s="3"/>
      <c r="B158" s="27"/>
      <c r="C158" s="27"/>
      <c r="D158" s="27"/>
      <c r="E158" s="69"/>
      <c r="F158" s="69"/>
    </row>
    <row r="159" spans="1:6" ht="12.75">
      <c r="A159" s="3"/>
      <c r="B159" s="27"/>
      <c r="C159" s="27"/>
      <c r="D159" s="27"/>
      <c r="E159" s="69"/>
      <c r="F159" s="69"/>
    </row>
    <row r="160" spans="1:6" ht="12.75">
      <c r="A160" s="3"/>
      <c r="B160" s="27"/>
      <c r="C160" s="27"/>
      <c r="D160" s="27"/>
      <c r="E160" s="69"/>
      <c r="F160" s="69"/>
    </row>
    <row r="161" spans="1:6" ht="12.75">
      <c r="A161" s="3"/>
      <c r="B161" s="27"/>
      <c r="C161" s="27"/>
      <c r="D161" s="27"/>
      <c r="E161" s="69"/>
      <c r="F161" s="69"/>
    </row>
    <row r="162" spans="1:6" ht="12.75">
      <c r="A162" s="3"/>
      <c r="B162" s="27"/>
      <c r="C162" s="27"/>
      <c r="D162" s="27"/>
      <c r="E162" s="69"/>
      <c r="F162" s="69"/>
    </row>
    <row r="163" spans="1:6" ht="12.75">
      <c r="A163" s="3"/>
      <c r="B163" s="27"/>
      <c r="C163" s="27"/>
      <c r="D163" s="27"/>
      <c r="E163" s="69"/>
      <c r="F163" s="69"/>
    </row>
    <row r="164" spans="1:6" ht="12.75">
      <c r="A164" s="3"/>
      <c r="B164" s="27"/>
      <c r="C164" s="27"/>
      <c r="D164" s="27"/>
      <c r="E164" s="69"/>
      <c r="F164" s="69"/>
    </row>
    <row r="165" spans="1:6" ht="12.75">
      <c r="A165" s="3"/>
      <c r="B165" s="27"/>
      <c r="C165" s="27"/>
      <c r="D165" s="27"/>
      <c r="E165" s="69"/>
      <c r="F165" s="69"/>
    </row>
    <row r="166" spans="1:6" ht="12.75">
      <c r="A166" s="3"/>
      <c r="B166" s="27"/>
      <c r="C166" s="27"/>
      <c r="D166" s="27"/>
      <c r="E166" s="69"/>
      <c r="F166" s="69"/>
    </row>
    <row r="167" spans="1:6" ht="12.75">
      <c r="A167" s="3"/>
      <c r="B167" s="27"/>
      <c r="C167" s="27"/>
      <c r="D167" s="27"/>
      <c r="E167" s="69"/>
      <c r="F167" s="69"/>
    </row>
    <row r="168" spans="1:6" ht="12.75">
      <c r="A168" s="3"/>
      <c r="B168" s="27"/>
      <c r="C168" s="27"/>
      <c r="D168" s="27"/>
      <c r="E168" s="69"/>
      <c r="F168" s="69"/>
    </row>
    <row r="169" spans="1:6" ht="12.75">
      <c r="A169" s="3"/>
      <c r="B169" s="27"/>
      <c r="C169" s="27"/>
      <c r="D169" s="27"/>
      <c r="E169" s="69"/>
      <c r="F169" s="69"/>
    </row>
    <row r="170" spans="1:6" ht="12.75">
      <c r="A170" s="3"/>
      <c r="B170" s="27"/>
      <c r="C170" s="27"/>
      <c r="D170" s="27"/>
      <c r="E170" s="69"/>
      <c r="F170" s="69"/>
    </row>
    <row r="171" spans="1:6" ht="12.75">
      <c r="A171" s="3"/>
      <c r="B171" s="27"/>
      <c r="C171" s="27"/>
      <c r="D171" s="27"/>
      <c r="E171" s="69"/>
      <c r="F171" s="69"/>
    </row>
    <row r="172" spans="1:6" ht="12.75">
      <c r="A172" s="3"/>
      <c r="B172" s="27"/>
      <c r="C172" s="27"/>
      <c r="D172" s="27"/>
      <c r="E172" s="69"/>
      <c r="F172" s="69"/>
    </row>
    <row r="173" spans="1:6" ht="12.75">
      <c r="A173" s="3"/>
      <c r="B173" s="27"/>
      <c r="C173" s="27"/>
      <c r="D173" s="27"/>
      <c r="E173" s="69"/>
      <c r="F173" s="69"/>
    </row>
    <row r="174" spans="1:6" ht="12.75">
      <c r="A174" s="3"/>
      <c r="B174" s="27"/>
      <c r="C174" s="27"/>
      <c r="D174" s="27"/>
      <c r="E174" s="69"/>
      <c r="F174" s="69"/>
    </row>
    <row r="175" spans="1:6" ht="12.75">
      <c r="A175" s="3"/>
      <c r="B175" s="27"/>
      <c r="C175" s="27"/>
      <c r="D175" s="27"/>
      <c r="E175" s="69"/>
      <c r="F175" s="69"/>
    </row>
    <row r="176" spans="1:6" ht="12.75">
      <c r="A176" s="3"/>
      <c r="B176" s="27"/>
      <c r="C176" s="27"/>
      <c r="D176" s="27"/>
      <c r="E176" s="69"/>
      <c r="F176" s="69"/>
    </row>
    <row r="177" spans="1:7" s="13" customFormat="1" ht="15">
      <c r="A177" s="3"/>
      <c r="B177" s="27"/>
      <c r="C177" s="27"/>
      <c r="D177" s="27"/>
      <c r="E177" s="69"/>
      <c r="F177" s="69"/>
      <c r="G177" s="56"/>
    </row>
    <row r="178" spans="1:6" ht="12.75">
      <c r="A178" s="3"/>
      <c r="B178" s="27"/>
      <c r="C178" s="27"/>
      <c r="D178" s="27"/>
      <c r="E178" s="69"/>
      <c r="F178" s="69"/>
    </row>
    <row r="179" spans="1:6" ht="12.75">
      <c r="A179" s="3"/>
      <c r="B179" s="27"/>
      <c r="C179" s="27"/>
      <c r="D179" s="27"/>
      <c r="E179" s="69"/>
      <c r="F179" s="69"/>
    </row>
    <row r="180" spans="1:6" ht="12.75">
      <c r="A180" s="3"/>
      <c r="B180" s="27"/>
      <c r="C180" s="27"/>
      <c r="D180" s="27"/>
      <c r="E180" s="69"/>
      <c r="F180" s="69"/>
    </row>
    <row r="181" spans="1:6" ht="12.75">
      <c r="A181" s="3"/>
      <c r="B181" s="27"/>
      <c r="C181" s="27"/>
      <c r="D181" s="27"/>
      <c r="E181" s="69"/>
      <c r="F181" s="69"/>
    </row>
    <row r="182" spans="1:6" ht="12.75">
      <c r="A182" s="3"/>
      <c r="B182" s="27"/>
      <c r="C182" s="27"/>
      <c r="D182" s="27"/>
      <c r="E182" s="69"/>
      <c r="F182" s="69"/>
    </row>
    <row r="183" spans="1:6" ht="12.75">
      <c r="A183" s="3"/>
      <c r="B183" s="27"/>
      <c r="C183" s="27"/>
      <c r="D183" s="27"/>
      <c r="E183" s="69"/>
      <c r="F183" s="69"/>
    </row>
    <row r="184" spans="1:6" ht="12.75">
      <c r="A184" s="3"/>
      <c r="B184" s="27"/>
      <c r="C184" s="27"/>
      <c r="D184" s="27"/>
      <c r="E184" s="69"/>
      <c r="F184" s="69"/>
    </row>
    <row r="185" spans="1:5" ht="12.75">
      <c r="A185" s="3"/>
      <c r="B185" s="27"/>
      <c r="C185" s="27"/>
      <c r="D185" s="27"/>
      <c r="E185" s="69"/>
    </row>
    <row r="186" spans="1:5" ht="12.75">
      <c r="A186" s="3"/>
      <c r="B186" s="27"/>
      <c r="C186" s="27"/>
      <c r="D186" s="27"/>
      <c r="E186" s="69"/>
    </row>
    <row r="187" spans="1:5" ht="12.75">
      <c r="A187" s="3"/>
      <c r="B187" s="27"/>
      <c r="C187" s="27"/>
      <c r="D187" s="27"/>
      <c r="E187" s="69"/>
    </row>
  </sheetData>
  <sheetProtection/>
  <mergeCells count="8">
    <mergeCell ref="A5:D5"/>
    <mergeCell ref="E5:E6"/>
    <mergeCell ref="F5:F6"/>
    <mergeCell ref="G5:G6"/>
    <mergeCell ref="A4:G4"/>
    <mergeCell ref="E1:G1"/>
    <mergeCell ref="E2:G2"/>
    <mergeCell ref="E3:G3"/>
  </mergeCells>
  <printOptions/>
  <pageMargins left="0.1968503937007874" right="0" top="0.3937007874015748" bottom="0.196850393700787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.57421875" style="0" customWidth="1"/>
    <col min="2" max="2" width="25.7109375" style="0" customWidth="1"/>
    <col min="3" max="3" width="47.8515625" style="0" customWidth="1"/>
    <col min="4" max="4" width="6.28125" style="0" hidden="1" customWidth="1"/>
    <col min="5" max="5" width="14.28125" style="22" customWidth="1"/>
  </cols>
  <sheetData>
    <row r="1" spans="2:5" ht="12.75">
      <c r="B1" s="3" t="s">
        <v>36</v>
      </c>
      <c r="C1" s="345" t="s">
        <v>137</v>
      </c>
      <c r="D1" s="345"/>
      <c r="E1" s="345"/>
    </row>
    <row r="2" spans="2:5" ht="12.75">
      <c r="B2" s="3" t="s">
        <v>37</v>
      </c>
      <c r="C2" s="345" t="s">
        <v>35</v>
      </c>
      <c r="D2" s="345"/>
      <c r="E2" s="345"/>
    </row>
    <row r="3" spans="2:5" ht="12.75">
      <c r="B3" s="3" t="s">
        <v>38</v>
      </c>
      <c r="C3" s="345" t="s">
        <v>97</v>
      </c>
      <c r="D3" s="345"/>
      <c r="E3" s="345"/>
    </row>
    <row r="4" spans="2:5" ht="12.75">
      <c r="B4" s="3"/>
      <c r="C4" s="275" t="s">
        <v>446</v>
      </c>
      <c r="D4" s="324"/>
      <c r="E4" s="324"/>
    </row>
    <row r="5" spans="2:5" ht="12.75">
      <c r="B5" s="3"/>
      <c r="C5" s="3"/>
      <c r="D5" s="19"/>
      <c r="E5" s="21"/>
    </row>
    <row r="6" spans="2:5" ht="14.25">
      <c r="B6" s="341" t="s">
        <v>102</v>
      </c>
      <c r="C6" s="341"/>
      <c r="D6" s="341"/>
      <c r="E6" s="341"/>
    </row>
    <row r="7" spans="2:5" ht="14.25">
      <c r="B7" s="341" t="s">
        <v>47</v>
      </c>
      <c r="C7" s="341"/>
      <c r="D7" s="341"/>
      <c r="E7" s="341"/>
    </row>
    <row r="8" spans="2:5" ht="14.25" customHeight="1">
      <c r="B8" s="32" t="s">
        <v>55</v>
      </c>
      <c r="C8" s="35" t="s">
        <v>425</v>
      </c>
      <c r="D8" s="19"/>
      <c r="E8" s="33"/>
    </row>
    <row r="9" spans="1:5" ht="24.75" customHeight="1">
      <c r="A9" s="344"/>
      <c r="B9" s="344"/>
      <c r="C9" s="344"/>
      <c r="D9" s="344"/>
      <c r="E9" s="344"/>
    </row>
    <row r="10" spans="2:5" ht="12.75">
      <c r="B10" s="343" t="s">
        <v>39</v>
      </c>
      <c r="C10" s="340" t="s">
        <v>56</v>
      </c>
      <c r="D10" s="340"/>
      <c r="E10" s="342" t="s">
        <v>57</v>
      </c>
    </row>
    <row r="11" spans="2:5" ht="12.75">
      <c r="B11" s="343"/>
      <c r="C11" s="340"/>
      <c r="D11" s="340"/>
      <c r="E11" s="342"/>
    </row>
    <row r="12" spans="2:5" ht="15.75">
      <c r="B12" s="36" t="s">
        <v>154</v>
      </c>
      <c r="C12" s="335" t="s">
        <v>58</v>
      </c>
      <c r="D12" s="335"/>
      <c r="E12" s="41">
        <f>E13+E17</f>
        <v>72384.19000000134</v>
      </c>
    </row>
    <row r="13" spans="2:5" ht="16.5" customHeight="1">
      <c r="B13" s="40" t="s">
        <v>155</v>
      </c>
      <c r="C13" s="335" t="s">
        <v>40</v>
      </c>
      <c r="D13" s="335"/>
      <c r="E13" s="41">
        <f>E14</f>
        <v>-8935225.27</v>
      </c>
    </row>
    <row r="14" spans="2:5" ht="15">
      <c r="B14" s="39" t="s">
        <v>156</v>
      </c>
      <c r="C14" s="337" t="s">
        <v>41</v>
      </c>
      <c r="D14" s="337"/>
      <c r="E14" s="103">
        <f>E15</f>
        <v>-8935225.27</v>
      </c>
    </row>
    <row r="15" spans="2:5" ht="34.5" customHeight="1">
      <c r="B15" s="39" t="s">
        <v>153</v>
      </c>
      <c r="C15" s="338" t="s">
        <v>42</v>
      </c>
      <c r="D15" s="339"/>
      <c r="E15" s="103">
        <f>E16</f>
        <v>-8935225.27</v>
      </c>
    </row>
    <row r="16" spans="2:5" ht="33" customHeight="1">
      <c r="B16" s="39" t="s">
        <v>152</v>
      </c>
      <c r="C16" s="333" t="s">
        <v>123</v>
      </c>
      <c r="D16" s="333"/>
      <c r="E16" s="103">
        <v>-8935225.27</v>
      </c>
    </row>
    <row r="17" spans="2:5" ht="18.75" customHeight="1">
      <c r="B17" s="40" t="s">
        <v>151</v>
      </c>
      <c r="C17" s="336" t="s">
        <v>43</v>
      </c>
      <c r="D17" s="336"/>
      <c r="E17" s="41">
        <f>E18</f>
        <v>9007609.46</v>
      </c>
    </row>
    <row r="18" spans="2:5" ht="22.5" customHeight="1">
      <c r="B18" s="39" t="s">
        <v>150</v>
      </c>
      <c r="C18" s="337" t="s">
        <v>44</v>
      </c>
      <c r="D18" s="337"/>
      <c r="E18" s="103">
        <f>E19</f>
        <v>9007609.46</v>
      </c>
    </row>
    <row r="19" spans="2:5" ht="28.5" customHeight="1">
      <c r="B19" s="39" t="s">
        <v>149</v>
      </c>
      <c r="C19" s="338" t="s">
        <v>45</v>
      </c>
      <c r="D19" s="339"/>
      <c r="E19" s="103">
        <f>E20</f>
        <v>9007609.46</v>
      </c>
    </row>
    <row r="20" spans="2:5" ht="28.5" customHeight="1">
      <c r="B20" s="39" t="s">
        <v>148</v>
      </c>
      <c r="C20" s="333" t="s">
        <v>124</v>
      </c>
      <c r="D20" s="333"/>
      <c r="E20" s="103">
        <v>9007609.46</v>
      </c>
    </row>
    <row r="21" spans="2:5" ht="18">
      <c r="B21" s="334" t="s">
        <v>46</v>
      </c>
      <c r="C21" s="334"/>
      <c r="D21" s="334"/>
      <c r="E21" s="41">
        <f>E12</f>
        <v>72384.19000000134</v>
      </c>
    </row>
    <row r="22" spans="2:3" ht="18">
      <c r="B22" s="20"/>
      <c r="C22" s="20"/>
    </row>
  </sheetData>
  <sheetProtection/>
  <mergeCells count="20">
    <mergeCell ref="C10:D11"/>
    <mergeCell ref="B7:E7"/>
    <mergeCell ref="E10:E11"/>
    <mergeCell ref="B10:B11"/>
    <mergeCell ref="A9:E9"/>
    <mergeCell ref="C1:E1"/>
    <mergeCell ref="C2:E2"/>
    <mergeCell ref="C3:E3"/>
    <mergeCell ref="B6:E6"/>
    <mergeCell ref="C4:E4"/>
    <mergeCell ref="C20:D20"/>
    <mergeCell ref="B21:D21"/>
    <mergeCell ref="C12:D12"/>
    <mergeCell ref="C17:D17"/>
    <mergeCell ref="C18:D18"/>
    <mergeCell ref="C19:D19"/>
    <mergeCell ref="C13:D13"/>
    <mergeCell ref="C15:D15"/>
    <mergeCell ref="C14:D14"/>
    <mergeCell ref="C16:D16"/>
  </mergeCells>
  <printOptions/>
  <pageMargins left="0.5905511811023623" right="0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46.421875" style="0" customWidth="1"/>
    <col min="2" max="2" width="7.00390625" style="0" customWidth="1"/>
    <col min="3" max="3" width="27.28125" style="0" customWidth="1"/>
    <col min="4" max="4" width="15.57421875" style="0" customWidth="1"/>
    <col min="5" max="5" width="14.28125" style="0" customWidth="1"/>
    <col min="6" max="6" width="13.00390625" style="0" customWidth="1"/>
  </cols>
  <sheetData>
    <row r="1" ht="12.75">
      <c r="F1" s="4" t="s">
        <v>146</v>
      </c>
    </row>
    <row r="2" ht="12.75">
      <c r="F2" s="4" t="s">
        <v>35</v>
      </c>
    </row>
    <row r="3" spans="5:6" ht="12.75">
      <c r="E3" s="345" t="s">
        <v>97</v>
      </c>
      <c r="F3" s="345"/>
    </row>
    <row r="4" ht="12.75">
      <c r="F4" s="98" t="s">
        <v>447</v>
      </c>
    </row>
    <row r="6" spans="1:6" ht="12.75">
      <c r="A6" s="344" t="s">
        <v>147</v>
      </c>
      <c r="B6" s="344"/>
      <c r="C6" s="344"/>
      <c r="D6" s="344"/>
      <c r="E6" s="344"/>
      <c r="F6" s="344"/>
    </row>
    <row r="7" spans="1:7" ht="38.25">
      <c r="A7" s="102" t="s">
        <v>79</v>
      </c>
      <c r="B7" s="102" t="s">
        <v>77</v>
      </c>
      <c r="C7" s="102" t="s">
        <v>138</v>
      </c>
      <c r="D7" s="102" t="s">
        <v>133</v>
      </c>
      <c r="E7" s="102" t="s">
        <v>80</v>
      </c>
      <c r="F7" s="102" t="s">
        <v>139</v>
      </c>
      <c r="G7" s="99"/>
    </row>
    <row r="8" spans="1:6" ht="12.75">
      <c r="A8" s="101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</row>
    <row r="9" spans="1:6" ht="25.5">
      <c r="A9" s="100" t="s">
        <v>140</v>
      </c>
      <c r="B9" s="101">
        <v>500</v>
      </c>
      <c r="C9" s="101" t="s">
        <v>141</v>
      </c>
      <c r="D9" s="154">
        <f>D11</f>
        <v>265520.33999999985</v>
      </c>
      <c r="E9" s="154">
        <f>E11</f>
        <v>72384.19000000134</v>
      </c>
      <c r="F9" s="154">
        <f>D9-E9</f>
        <v>193136.1499999985</v>
      </c>
    </row>
    <row r="10" spans="1:6" ht="12.75">
      <c r="A10" s="100" t="s">
        <v>142</v>
      </c>
      <c r="B10" s="101"/>
      <c r="C10" s="101"/>
      <c r="D10" s="154"/>
      <c r="E10" s="154"/>
      <c r="F10" s="154"/>
    </row>
    <row r="11" spans="1:6" ht="16.5" customHeight="1">
      <c r="A11" s="164" t="s">
        <v>198</v>
      </c>
      <c r="B11" s="101">
        <v>700</v>
      </c>
      <c r="C11" s="165" t="s">
        <v>199</v>
      </c>
      <c r="D11" s="154">
        <f>D12</f>
        <v>265520.33999999985</v>
      </c>
      <c r="E11" s="154">
        <f>E12</f>
        <v>72384.19000000134</v>
      </c>
      <c r="F11" s="154">
        <f>D11-E11</f>
        <v>193136.1499999985</v>
      </c>
    </row>
    <row r="12" spans="1:6" ht="25.5">
      <c r="A12" s="164" t="s">
        <v>197</v>
      </c>
      <c r="B12" s="101">
        <v>700</v>
      </c>
      <c r="C12" s="165" t="s">
        <v>200</v>
      </c>
      <c r="D12" s="154">
        <f>D20+D16</f>
        <v>265520.33999999985</v>
      </c>
      <c r="E12" s="154">
        <f>E16+E20</f>
        <v>72384.19000000134</v>
      </c>
      <c r="F12" s="154">
        <f>D12-E12</f>
        <v>193136.1499999985</v>
      </c>
    </row>
    <row r="13" spans="1:6" ht="14.25" customHeight="1">
      <c r="A13" s="100" t="s">
        <v>143</v>
      </c>
      <c r="B13" s="101">
        <v>710</v>
      </c>
      <c r="C13" s="165" t="s">
        <v>201</v>
      </c>
      <c r="D13" s="154">
        <f aca="true" t="shared" si="0" ref="D13:E15">D14</f>
        <v>-8923175.4</v>
      </c>
      <c r="E13" s="154">
        <f t="shared" si="0"/>
        <v>-9013124.78</v>
      </c>
      <c r="F13" s="154" t="s">
        <v>141</v>
      </c>
    </row>
    <row r="14" spans="1:6" ht="16.5" customHeight="1">
      <c r="A14" s="100" t="s">
        <v>41</v>
      </c>
      <c r="B14" s="101">
        <v>710</v>
      </c>
      <c r="C14" s="165" t="s">
        <v>202</v>
      </c>
      <c r="D14" s="154">
        <f t="shared" si="0"/>
        <v>-8923175.4</v>
      </c>
      <c r="E14" s="154">
        <f t="shared" si="0"/>
        <v>-9013124.78</v>
      </c>
      <c r="F14" s="154" t="s">
        <v>141</v>
      </c>
    </row>
    <row r="15" spans="1:6" ht="25.5">
      <c r="A15" s="100" t="s">
        <v>42</v>
      </c>
      <c r="B15" s="101">
        <v>710</v>
      </c>
      <c r="C15" s="165" t="s">
        <v>203</v>
      </c>
      <c r="D15" s="154">
        <f t="shared" si="0"/>
        <v>-8923175.4</v>
      </c>
      <c r="E15" s="154">
        <f t="shared" si="0"/>
        <v>-9013124.78</v>
      </c>
      <c r="F15" s="154" t="s">
        <v>141</v>
      </c>
    </row>
    <row r="16" spans="1:6" ht="23.25" customHeight="1">
      <c r="A16" s="100" t="s">
        <v>144</v>
      </c>
      <c r="B16" s="101">
        <v>710</v>
      </c>
      <c r="C16" s="165" t="s">
        <v>204</v>
      </c>
      <c r="D16" s="154">
        <v>-8923175.4</v>
      </c>
      <c r="E16" s="154">
        <v>-9013124.78</v>
      </c>
      <c r="F16" s="154" t="s">
        <v>141</v>
      </c>
    </row>
    <row r="17" spans="1:6" ht="16.5" customHeight="1">
      <c r="A17" s="100" t="s">
        <v>43</v>
      </c>
      <c r="B17" s="101">
        <v>720</v>
      </c>
      <c r="C17" s="165" t="s">
        <v>205</v>
      </c>
      <c r="D17" s="154">
        <f aca="true" t="shared" si="1" ref="D17:E19">D18</f>
        <v>9188695.74</v>
      </c>
      <c r="E17" s="154">
        <f t="shared" si="1"/>
        <v>9085508.97</v>
      </c>
      <c r="F17" s="154" t="s">
        <v>141</v>
      </c>
    </row>
    <row r="18" spans="1:6" ht="15" customHeight="1">
      <c r="A18" s="100" t="s">
        <v>44</v>
      </c>
      <c r="B18" s="101">
        <v>720</v>
      </c>
      <c r="C18" s="165" t="s">
        <v>206</v>
      </c>
      <c r="D18" s="154">
        <f t="shared" si="1"/>
        <v>9188695.74</v>
      </c>
      <c r="E18" s="154">
        <f t="shared" si="1"/>
        <v>9085508.97</v>
      </c>
      <c r="F18" s="154" t="s">
        <v>141</v>
      </c>
    </row>
    <row r="19" spans="1:6" ht="25.5">
      <c r="A19" s="100" t="s">
        <v>45</v>
      </c>
      <c r="B19" s="101">
        <v>720</v>
      </c>
      <c r="C19" s="165" t="s">
        <v>207</v>
      </c>
      <c r="D19" s="154">
        <f t="shared" si="1"/>
        <v>9188695.74</v>
      </c>
      <c r="E19" s="154">
        <f t="shared" si="1"/>
        <v>9085508.97</v>
      </c>
      <c r="F19" s="154" t="s">
        <v>141</v>
      </c>
    </row>
    <row r="20" spans="1:6" ht="27" customHeight="1">
      <c r="A20" s="100" t="s">
        <v>145</v>
      </c>
      <c r="B20" s="101">
        <v>720</v>
      </c>
      <c r="C20" s="165" t="s">
        <v>208</v>
      </c>
      <c r="D20" s="154">
        <v>9188695.74</v>
      </c>
      <c r="E20" s="154">
        <v>9085508.97</v>
      </c>
      <c r="F20" s="154" t="s">
        <v>141</v>
      </c>
    </row>
  </sheetData>
  <sheetProtection/>
  <mergeCells count="2">
    <mergeCell ref="A6:F6"/>
    <mergeCell ref="E3:F3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2019-04-26T01:35:26Z</cp:lastPrinted>
  <dcterms:created xsi:type="dcterms:W3CDTF">1996-10-08T23:32:33Z</dcterms:created>
  <dcterms:modified xsi:type="dcterms:W3CDTF">2019-04-29T02:32:37Z</dcterms:modified>
  <cp:category/>
  <cp:version/>
  <cp:contentType/>
  <cp:contentStatus/>
</cp:coreProperties>
</file>