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6" sheetId="6" r:id="rId1"/>
  </sheets>
  <calcPr calcId="124519"/>
</workbook>
</file>

<file path=xl/calcChain.xml><?xml version="1.0" encoding="utf-8"?>
<calcChain xmlns="http://schemas.openxmlformats.org/spreadsheetml/2006/main">
  <c r="N45" i="6"/>
  <c r="M45"/>
  <c r="L45"/>
  <c r="O43"/>
  <c r="O42"/>
  <c r="O41"/>
  <c r="O40"/>
  <c r="O39"/>
  <c r="O38"/>
  <c r="O37"/>
  <c r="O36"/>
  <c r="O35"/>
  <c r="O31"/>
  <c r="O28"/>
  <c r="O26"/>
  <c r="O23"/>
  <c r="O22"/>
  <c r="O21"/>
  <c r="O19"/>
  <c r="O17"/>
  <c r="O15"/>
  <c r="O13"/>
  <c r="O34"/>
  <c r="O33"/>
  <c r="O32"/>
  <c r="O30"/>
  <c r="M44"/>
  <c r="L44"/>
  <c r="N44"/>
  <c r="N46"/>
  <c r="M46"/>
  <c r="L46"/>
  <c r="K44"/>
  <c r="K46"/>
  <c r="K45"/>
  <c r="J45"/>
  <c r="J46"/>
  <c r="J44"/>
  <c r="O45" l="1"/>
  <c r="O46"/>
  <c r="O44"/>
  <c r="I46"/>
  <c r="I44"/>
  <c r="H45"/>
  <c r="I45"/>
  <c r="G46" l="1"/>
  <c r="G44"/>
  <c r="G45"/>
  <c r="H46" l="1"/>
  <c r="H44"/>
</calcChain>
</file>

<file path=xl/sharedStrings.xml><?xml version="1.0" encoding="utf-8"?>
<sst xmlns="http://schemas.openxmlformats.org/spreadsheetml/2006/main" count="115" uniqueCount="75">
  <si>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</si>
  <si>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</si>
  <si>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</si>
  <si>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</si>
  <si>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</si>
  <si>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</si>
  <si>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</si>
  <si>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Задача 1:</t>
  </si>
  <si>
    <t>Мероприятие 1:</t>
  </si>
  <si>
    <t>Администрация Пинчугского сельсовета</t>
  </si>
  <si>
    <t xml:space="preserve">Краевой бюджет </t>
  </si>
  <si>
    <t>Местный бюджет</t>
  </si>
  <si>
    <t>Мероприятие 3:</t>
  </si>
  <si>
    <t>Итого по задаче 1.</t>
  </si>
  <si>
    <t xml:space="preserve">Обеспечение чистоты и порядка, а также комфортного и безопасного проживания жителей и гостей на территории МО Пинчугский сельсовет.  </t>
  </si>
  <si>
    <t>осуществление работ по созданию (установке) содержанию, ремонту, капитальному ремонту объектов инфраструктуры и благоустройства, расположенных на территории Пинчугского сельсовета</t>
  </si>
  <si>
    <t>Уличное освещение</t>
  </si>
  <si>
    <t>Мероприятие 2:</t>
  </si>
  <si>
    <t>Прочие мероприятия по благоустройству поселка</t>
  </si>
  <si>
    <t>Ликвидировано 2 несанкционированные свалки; построено 365м. тротуаров; убран мусор с улиц; подвезен песок</t>
  </si>
  <si>
    <t>Содействие временной занятости населения в благоустройстве поселка</t>
  </si>
  <si>
    <t xml:space="preserve">Содержание муниципального </t>
  </si>
  <si>
    <t>жилищного фонда</t>
  </si>
  <si>
    <t>Произведен ремонт 4 домов</t>
  </si>
  <si>
    <t>Мероприятие 7:</t>
  </si>
  <si>
    <t>Возмещение специализированным службам, по вопросам похоронного дела, стоимости услуг по погребению</t>
  </si>
  <si>
    <t>Проведение круглогодичных водопроводов</t>
  </si>
  <si>
    <t>Перечень мероприятий подпрограммы «Благоустройство поселка Пинчуга» с указанием объема средств на их реализацию и ожидаемых результатов</t>
  </si>
  <si>
    <t>Цель подпрограммы:</t>
  </si>
  <si>
    <t>0503</t>
  </si>
  <si>
    <t>0909</t>
  </si>
  <si>
    <t>0501</t>
  </si>
  <si>
    <t>0502</t>
  </si>
  <si>
    <t>39400S9602</t>
  </si>
  <si>
    <t>39400Ш0000</t>
  </si>
  <si>
    <t>39400Ч0080</t>
  </si>
  <si>
    <t>Мероприятие 14: оплата электроэнергии за уличное освещение</t>
  </si>
  <si>
    <t>394008Э010</t>
  </si>
  <si>
    <t>394008Ф000</t>
  </si>
  <si>
    <t>2019 год</t>
  </si>
  <si>
    <t>3940080010</t>
  </si>
  <si>
    <t>3940075550</t>
  </si>
  <si>
    <t>3940080050</t>
  </si>
  <si>
    <t>2020 год</t>
  </si>
  <si>
    <t xml:space="preserve">Проведение  аккарицидных обработок мест массового отдыха населения </t>
  </si>
  <si>
    <t>софинансирование</t>
  </si>
  <si>
    <t>Меропрятие 5:</t>
  </si>
  <si>
    <t>Мероприятие 6:</t>
  </si>
  <si>
    <t xml:space="preserve">  Проведение круглогодичных водопроводов</t>
  </si>
  <si>
    <t>Мероприятие 8:          Мероприятия по переселению граждан из аварийного жилищного фонда, за счет средств поступивших от гос. Корпорации- Фонда содействия реформирования ЖКХ, в рамках подпрограммы "Благоустройство поселка Пинчуга" муниципальной программы "Развитие поселка"</t>
  </si>
  <si>
    <t>Мероприятия по переселению граждан из аварийного жилищного фонда, за счет средств краевого бюджета, в рамках подпрограммы "Благоустройство поселка Пинчуга" муниципальной программы "Развитие поселка"</t>
  </si>
  <si>
    <t>Софинансирование</t>
  </si>
  <si>
    <t>Мероприятие 9:  приобретение основных средств</t>
  </si>
  <si>
    <t>2021 год</t>
  </si>
  <si>
    <t>Расходы по годам реализации подпрограммы (рублей)</t>
  </si>
  <si>
    <t>2022 год</t>
  </si>
  <si>
    <t xml:space="preserve">                                                                                                            Приложение №2                                               к подпрограмме "Благоустройство поселка Пинчуга", реализуемой в рамках муниципальной программы Пинчугского сельсовета "Развитие поселка"</t>
  </si>
  <si>
    <t>3940080060</t>
  </si>
  <si>
    <t>2023 год</t>
  </si>
  <si>
    <t>3940080070</t>
  </si>
  <si>
    <t>Мероприятие 15: актуализация схемы водоснабжения</t>
  </si>
  <si>
    <t xml:space="preserve">Приобретение новогодней елки </t>
  </si>
  <si>
    <t>2024 год</t>
  </si>
  <si>
    <t>Мероприятие 16: реализация мероприятий по поддержке местных инициатив</t>
  </si>
  <si>
    <t>39400S6410</t>
  </si>
  <si>
    <t>Мероприятие 17:  финансирование расходов по капитальному ремонту</t>
  </si>
  <si>
    <t>39400S5710</t>
  </si>
  <si>
    <t>Ремонт водонапорной башни</t>
  </si>
  <si>
    <t>Обустройство безопасной пешеходной зоны</t>
  </si>
  <si>
    <t>2025 год</t>
  </si>
  <si>
    <t>Мероприятие 18:  ИМБТ за содействие развитию налогового потенциала</t>
  </si>
  <si>
    <t>3940077450</t>
  </si>
  <si>
    <t>Итого на период 2019-2026 годы</t>
  </si>
  <si>
    <t>2026 год</t>
  </si>
  <si>
    <r>
      <t>Мероприятие 4</t>
    </r>
    <r>
      <rPr>
        <sz val="8"/>
        <color theme="1"/>
        <rFont val="Calibri"/>
        <family val="2"/>
        <charset val="204"/>
        <scheme val="minor"/>
      </rPr>
      <t xml:space="preserve">: </t>
    </r>
    <r>
      <rPr>
        <sz val="8"/>
        <color theme="1"/>
        <rFont val="Times New Roman"/>
        <family val="1"/>
        <charset val="204"/>
      </rPr>
      <t xml:space="preserve">Проведение аккарицидных обработок мест массового отдыха населения </t>
    </r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</si>
</sst>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5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0" borderId="25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top"/>
    </xf>
    <xf numFmtId="0" fontId="3" fillId="0" borderId="14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textRotation="90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horizontal="center" vertical="top"/>
    </xf>
    <xf numFmtId="0" fontId="3" fillId="0" borderId="24" xfId="0" applyFont="1" applyBorder="1" applyAlignment="1">
      <alignment vertical="top" wrapText="1"/>
    </xf>
    <xf numFmtId="49" fontId="3" fillId="0" borderId="25" xfId="0" applyNumberFormat="1" applyFont="1" applyBorder="1" applyAlignment="1">
      <alignment horizontal="center" vertical="top"/>
    </xf>
    <xf numFmtId="0" fontId="3" fillId="0" borderId="25" xfId="0" applyFont="1" applyBorder="1" applyAlignment="1">
      <alignment horizontal="center" vertical="center" textRotation="90"/>
    </xf>
    <xf numFmtId="0" fontId="3" fillId="0" borderId="25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 wrapText="1"/>
    </xf>
    <xf numFmtId="0" fontId="3" fillId="0" borderId="25" xfId="0" applyFont="1" applyBorder="1" applyAlignment="1">
      <alignment vertical="top" wrapText="1"/>
    </xf>
    <xf numFmtId="49" fontId="3" fillId="0" borderId="25" xfId="0" applyNumberFormat="1" applyFont="1" applyBorder="1" applyAlignment="1">
      <alignment horizontal="center" vertical="center" textRotation="90"/>
    </xf>
    <xf numFmtId="0" fontId="3" fillId="0" borderId="14" xfId="0" applyFont="1" applyBorder="1" applyAlignment="1">
      <alignment vertical="top"/>
    </xf>
    <xf numFmtId="2" fontId="3" fillId="0" borderId="14" xfId="0" applyNumberFormat="1" applyFont="1" applyBorder="1" applyAlignment="1">
      <alignment horizontal="center" vertical="top"/>
    </xf>
    <xf numFmtId="2" fontId="3" fillId="0" borderId="1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/>
    </xf>
    <xf numFmtId="0" fontId="3" fillId="0" borderId="11" xfId="0" applyFont="1" applyBorder="1" applyAlignment="1">
      <alignment vertical="top"/>
    </xf>
    <xf numFmtId="164" fontId="3" fillId="0" borderId="11" xfId="0" applyNumberFormat="1" applyFont="1" applyBorder="1" applyAlignment="1">
      <alignment horizontal="center" vertical="top"/>
    </xf>
    <xf numFmtId="2" fontId="3" fillId="0" borderId="11" xfId="0" applyNumberFormat="1" applyFont="1" applyBorder="1" applyAlignment="1">
      <alignment horizontal="center" vertical="top"/>
    </xf>
    <xf numFmtId="2" fontId="3" fillId="0" borderId="0" xfId="0" applyNumberFormat="1" applyFont="1" applyBorder="1" applyAlignment="1">
      <alignment horizontal="center" vertical="top"/>
    </xf>
    <xf numFmtId="164" fontId="3" fillId="0" borderId="18" xfId="0" applyNumberFormat="1" applyFont="1" applyBorder="1" applyAlignment="1">
      <alignment horizontal="center" vertical="top"/>
    </xf>
    <xf numFmtId="164" fontId="3" fillId="0" borderId="26" xfId="0" applyNumberFormat="1" applyFont="1" applyBorder="1" applyAlignment="1">
      <alignment horizontal="center" vertical="top"/>
    </xf>
    <xf numFmtId="0" fontId="4" fillId="0" borderId="16" xfId="0" applyFont="1" applyBorder="1"/>
    <xf numFmtId="2" fontId="4" fillId="0" borderId="14" xfId="0" applyNumberFormat="1" applyFont="1" applyBorder="1"/>
    <xf numFmtId="2" fontId="4" fillId="0" borderId="16" xfId="0" applyNumberFormat="1" applyFont="1" applyBorder="1"/>
    <xf numFmtId="0" fontId="4" fillId="0" borderId="17" xfId="0" applyFont="1" applyBorder="1"/>
    <xf numFmtId="0" fontId="4" fillId="0" borderId="19" xfId="0" applyFont="1" applyBorder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  <xf numFmtId="49" fontId="3" fillId="0" borderId="4" xfId="0" applyNumberFormat="1" applyFont="1" applyBorder="1" applyAlignment="1">
      <alignment vertical="top"/>
    </xf>
    <xf numFmtId="49" fontId="3" fillId="0" borderId="8" xfId="0" applyNumberFormat="1" applyFont="1" applyBorder="1" applyAlignment="1">
      <alignment vertical="top"/>
    </xf>
    <xf numFmtId="49" fontId="3" fillId="0" borderId="5" xfId="0" applyNumberFormat="1" applyFont="1" applyBorder="1" applyAlignment="1">
      <alignment vertical="top"/>
    </xf>
    <xf numFmtId="0" fontId="3" fillId="0" borderId="1" xfId="0" applyFont="1" applyBorder="1" applyAlignment="1">
      <alignment vertical="center" textRotation="90"/>
    </xf>
    <xf numFmtId="0" fontId="3" fillId="0" borderId="3" xfId="0" applyFont="1" applyBorder="1" applyAlignment="1">
      <alignment vertical="center" textRotation="90"/>
    </xf>
    <xf numFmtId="0" fontId="2" fillId="0" borderId="0" xfId="0" applyFont="1" applyAlignment="1">
      <alignment horizontal="right" vertical="top" wrapText="1"/>
    </xf>
    <xf numFmtId="0" fontId="4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49" fontId="3" fillId="0" borderId="1" xfId="0" applyNumberFormat="1" applyFont="1" applyBorder="1" applyAlignment="1">
      <alignment vertical="center" textRotation="90"/>
    </xf>
    <xf numFmtId="49" fontId="3" fillId="0" borderId="3" xfId="0" applyNumberFormat="1" applyFont="1" applyBorder="1" applyAlignment="1">
      <alignment vertical="center" textRotation="90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27" xfId="0" applyNumberFormat="1" applyFont="1" applyBorder="1" applyAlignment="1">
      <alignment horizontal="center" vertical="top" wrapText="1"/>
    </xf>
    <xf numFmtId="164" fontId="3" fillId="0" borderId="28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2" fontId="3" fillId="0" borderId="1" xfId="0" applyNumberFormat="1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49" fontId="3" fillId="0" borderId="12" xfId="0" applyNumberFormat="1" applyFont="1" applyBorder="1" applyAlignment="1">
      <alignment vertical="top"/>
    </xf>
    <xf numFmtId="49" fontId="3" fillId="0" borderId="11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vertical="center" textRotation="90"/>
    </xf>
    <xf numFmtId="164" fontId="3" fillId="0" borderId="1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49" fontId="3" fillId="0" borderId="9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3" fillId="0" borderId="13" xfId="0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14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1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2" fontId="3" fillId="0" borderId="26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129"/>
  <sheetViews>
    <sheetView tabSelected="1" topLeftCell="A39" zoomScale="80" zoomScaleNormal="80" workbookViewId="0">
      <selection activeCell="L45" sqref="L45"/>
    </sheetView>
  </sheetViews>
  <sheetFormatPr defaultRowHeight="15"/>
  <cols>
    <col min="1" max="1" width="15.5703125" customWidth="1"/>
    <col min="2" max="2" width="11" customWidth="1"/>
    <col min="3" max="3" width="4.85546875" customWidth="1"/>
    <col min="4" max="4" width="9.140625" hidden="1" customWidth="1"/>
    <col min="5" max="5" width="5.28515625" customWidth="1"/>
    <col min="6" max="6" width="5" customWidth="1"/>
    <col min="7" max="7" width="9.85546875" customWidth="1"/>
    <col min="8" max="9" width="9.5703125" customWidth="1"/>
    <col min="10" max="10" width="10" customWidth="1"/>
    <col min="11" max="11" width="9.7109375" customWidth="1"/>
    <col min="12" max="12" width="10" customWidth="1"/>
    <col min="13" max="13" width="9.85546875" customWidth="1"/>
    <col min="14" max="14" width="10.42578125" customWidth="1"/>
    <col min="15" max="15" width="10.7109375" customWidth="1"/>
    <col min="16" max="16" width="11" customWidth="1"/>
    <col min="17" max="17" width="0.140625" hidden="1" customWidth="1"/>
  </cols>
  <sheetData>
    <row r="2" spans="1:19" ht="47.25" customHeight="1">
      <c r="G2" s="58" t="s">
        <v>56</v>
      </c>
      <c r="H2" s="58"/>
      <c r="I2" s="58"/>
      <c r="J2" s="58"/>
      <c r="K2" s="58"/>
      <c r="L2" s="58"/>
      <c r="M2" s="58"/>
      <c r="N2" s="58"/>
      <c r="O2" s="58"/>
      <c r="P2" s="58"/>
    </row>
    <row r="3" spans="1:19" ht="9" customHeight="1"/>
    <row r="4" spans="1:19" ht="15" customHeight="1">
      <c r="A4" s="83" t="s">
        <v>27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2"/>
      <c r="R4" s="2"/>
    </row>
    <row r="5" spans="1:19" ht="16.5" customHeight="1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 ht="15.75" customHeight="1">
      <c r="A6" s="70" t="s">
        <v>0</v>
      </c>
      <c r="B6" s="70" t="s">
        <v>1</v>
      </c>
      <c r="C6" s="73" t="s">
        <v>2</v>
      </c>
      <c r="D6" s="74"/>
      <c r="E6" s="74"/>
      <c r="F6" s="75"/>
      <c r="G6" s="84" t="s">
        <v>54</v>
      </c>
      <c r="H6" s="74"/>
      <c r="I6" s="74"/>
      <c r="J6" s="74"/>
      <c r="K6" s="74"/>
      <c r="L6" s="74"/>
      <c r="M6" s="74"/>
      <c r="N6" s="74"/>
      <c r="O6" s="79"/>
      <c r="P6" s="73" t="s">
        <v>3</v>
      </c>
      <c r="Q6" s="79"/>
      <c r="R6" s="59"/>
    </row>
    <row r="7" spans="1:19" ht="15.75" thickBot="1">
      <c r="A7" s="71"/>
      <c r="B7" s="71"/>
      <c r="C7" s="76"/>
      <c r="D7" s="77"/>
      <c r="E7" s="77"/>
      <c r="F7" s="78"/>
      <c r="G7" s="85"/>
      <c r="H7" s="77"/>
      <c r="I7" s="77"/>
      <c r="J7" s="77"/>
      <c r="K7" s="77"/>
      <c r="L7" s="77"/>
      <c r="M7" s="77"/>
      <c r="N7" s="77"/>
      <c r="O7" s="82"/>
      <c r="P7" s="80"/>
      <c r="Q7" s="81"/>
      <c r="R7" s="59"/>
    </row>
    <row r="8" spans="1:19" ht="60" customHeight="1" thickBot="1">
      <c r="A8" s="72"/>
      <c r="B8" s="72"/>
      <c r="C8" s="60" t="s">
        <v>4</v>
      </c>
      <c r="D8" s="61"/>
      <c r="E8" s="3" t="s">
        <v>5</v>
      </c>
      <c r="F8" s="3" t="s">
        <v>6</v>
      </c>
      <c r="G8" s="3" t="s">
        <v>39</v>
      </c>
      <c r="H8" s="3" t="s">
        <v>43</v>
      </c>
      <c r="I8" s="3" t="s">
        <v>53</v>
      </c>
      <c r="J8" s="3" t="s">
        <v>55</v>
      </c>
      <c r="K8" s="3" t="s">
        <v>58</v>
      </c>
      <c r="L8" s="3" t="s">
        <v>62</v>
      </c>
      <c r="M8" s="3" t="s">
        <v>69</v>
      </c>
      <c r="N8" s="3" t="s">
        <v>73</v>
      </c>
      <c r="O8" s="3" t="s">
        <v>72</v>
      </c>
      <c r="P8" s="76"/>
      <c r="Q8" s="82"/>
      <c r="R8" s="4"/>
    </row>
    <row r="9" spans="1:19" ht="15.75" customHeight="1">
      <c r="A9" s="62" t="s">
        <v>28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  <c r="Q9" s="68"/>
      <c r="R9" s="69"/>
      <c r="S9" s="1"/>
    </row>
    <row r="10" spans="1:19" ht="18.75" customHeight="1" thickBot="1">
      <c r="A10" s="65" t="s">
        <v>14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7"/>
      <c r="Q10" s="68"/>
      <c r="R10" s="69"/>
      <c r="S10" s="1"/>
    </row>
    <row r="11" spans="1:19" ht="15" customHeight="1">
      <c r="A11" s="62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4"/>
      <c r="Q11" s="68"/>
      <c r="R11" s="69"/>
      <c r="S11" s="1"/>
    </row>
    <row r="12" spans="1:19" ht="31.5" customHeight="1" thickBot="1">
      <c r="A12" s="65" t="s">
        <v>15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7"/>
      <c r="Q12" s="68"/>
      <c r="R12" s="69"/>
      <c r="S12" s="1"/>
    </row>
    <row r="13" spans="1:19" ht="16.5" customHeight="1">
      <c r="A13" s="5" t="s">
        <v>8</v>
      </c>
      <c r="B13" s="48" t="s">
        <v>9</v>
      </c>
      <c r="C13" s="50">
        <v>912</v>
      </c>
      <c r="D13" s="52" t="s">
        <v>29</v>
      </c>
      <c r="E13" s="53"/>
      <c r="F13" s="86" t="s">
        <v>40</v>
      </c>
      <c r="G13" s="88">
        <v>288734.53999999998</v>
      </c>
      <c r="H13" s="88">
        <v>327622.49</v>
      </c>
      <c r="I13" s="88">
        <v>482085.66</v>
      </c>
      <c r="J13" s="97">
        <v>286207.96000000002</v>
      </c>
      <c r="K13" s="97">
        <v>275084</v>
      </c>
      <c r="L13" s="97">
        <v>215312.8</v>
      </c>
      <c r="M13" s="97">
        <v>138952.31</v>
      </c>
      <c r="N13" s="97">
        <v>133770.68</v>
      </c>
      <c r="O13" s="99">
        <f>G13+H13+I13+J13+K13+L13+M13+N13</f>
        <v>2147770.44</v>
      </c>
      <c r="P13" s="92"/>
      <c r="Q13" s="93"/>
      <c r="R13" s="96"/>
    </row>
    <row r="14" spans="1:19" ht="47.25" customHeight="1" thickBot="1">
      <c r="A14" s="6" t="s">
        <v>16</v>
      </c>
      <c r="B14" s="49"/>
      <c r="C14" s="51"/>
      <c r="D14" s="54"/>
      <c r="E14" s="55"/>
      <c r="F14" s="87"/>
      <c r="G14" s="89"/>
      <c r="H14" s="89"/>
      <c r="I14" s="89"/>
      <c r="J14" s="98"/>
      <c r="K14" s="98"/>
      <c r="L14" s="98"/>
      <c r="M14" s="98"/>
      <c r="N14" s="98"/>
      <c r="O14" s="91"/>
      <c r="P14" s="94"/>
      <c r="Q14" s="95"/>
      <c r="R14" s="96"/>
    </row>
    <row r="15" spans="1:19">
      <c r="A15" s="5" t="s">
        <v>17</v>
      </c>
      <c r="B15" s="48" t="s">
        <v>9</v>
      </c>
      <c r="C15" s="50">
        <v>912</v>
      </c>
      <c r="D15" s="52" t="s">
        <v>29</v>
      </c>
      <c r="E15" s="53"/>
      <c r="F15" s="56">
        <v>3940080020</v>
      </c>
      <c r="G15" s="88">
        <v>128163</v>
      </c>
      <c r="H15" s="88">
        <v>262922.99</v>
      </c>
      <c r="I15" s="88">
        <v>209581.17</v>
      </c>
      <c r="J15" s="88">
        <v>155189.44</v>
      </c>
      <c r="K15" s="97">
        <v>287751</v>
      </c>
      <c r="L15" s="88">
        <v>221263</v>
      </c>
      <c r="M15" s="88">
        <v>206342</v>
      </c>
      <c r="N15" s="88">
        <v>206342</v>
      </c>
      <c r="O15" s="90">
        <f>G15+H15+I15+J15+K15+L15+M15+N15</f>
        <v>1677554.6</v>
      </c>
      <c r="P15" s="92" t="s">
        <v>19</v>
      </c>
      <c r="Q15" s="93"/>
      <c r="R15" s="96"/>
    </row>
    <row r="16" spans="1:19" ht="104.25" customHeight="1" thickBot="1">
      <c r="A16" s="6" t="s">
        <v>18</v>
      </c>
      <c r="B16" s="49"/>
      <c r="C16" s="51"/>
      <c r="D16" s="54"/>
      <c r="E16" s="55"/>
      <c r="F16" s="57"/>
      <c r="G16" s="89"/>
      <c r="H16" s="89"/>
      <c r="I16" s="89"/>
      <c r="J16" s="89"/>
      <c r="K16" s="98"/>
      <c r="L16" s="89"/>
      <c r="M16" s="89"/>
      <c r="N16" s="89"/>
      <c r="O16" s="91"/>
      <c r="P16" s="94"/>
      <c r="Q16" s="95"/>
      <c r="R16" s="96"/>
    </row>
    <row r="17" spans="1:18">
      <c r="A17" s="5" t="s">
        <v>12</v>
      </c>
      <c r="B17" s="48" t="s">
        <v>9</v>
      </c>
      <c r="C17" s="88">
        <v>912</v>
      </c>
      <c r="D17" s="52" t="s">
        <v>29</v>
      </c>
      <c r="E17" s="53"/>
      <c r="F17" s="56">
        <v>3940080030</v>
      </c>
      <c r="G17" s="88">
        <v>13217.9</v>
      </c>
      <c r="H17" s="88">
        <v>15320.41</v>
      </c>
      <c r="I17" s="88">
        <v>15259.21</v>
      </c>
      <c r="J17" s="88">
        <v>17051.86</v>
      </c>
      <c r="K17" s="88">
        <v>27503</v>
      </c>
      <c r="L17" s="88">
        <v>35969</v>
      </c>
      <c r="M17" s="88">
        <v>27503</v>
      </c>
      <c r="N17" s="88">
        <v>27503</v>
      </c>
      <c r="O17" s="90">
        <f>G17+H17+I17+J17+K17+L17+M17+N17</f>
        <v>179327.38</v>
      </c>
      <c r="P17" s="92"/>
      <c r="Q17" s="93"/>
      <c r="R17" s="96"/>
    </row>
    <row r="18" spans="1:18" ht="57" thickBot="1">
      <c r="A18" s="7" t="s">
        <v>20</v>
      </c>
      <c r="B18" s="49"/>
      <c r="C18" s="89"/>
      <c r="D18" s="54"/>
      <c r="E18" s="55"/>
      <c r="F18" s="57"/>
      <c r="G18" s="89"/>
      <c r="H18" s="89"/>
      <c r="I18" s="89"/>
      <c r="J18" s="89"/>
      <c r="K18" s="89"/>
      <c r="L18" s="89"/>
      <c r="M18" s="89"/>
      <c r="N18" s="89"/>
      <c r="O18" s="91"/>
      <c r="P18" s="94"/>
      <c r="Q18" s="95"/>
      <c r="R18" s="96"/>
    </row>
    <row r="19" spans="1:18" ht="51" customHeight="1">
      <c r="A19" s="48" t="s">
        <v>74</v>
      </c>
      <c r="B19" s="48" t="s">
        <v>9</v>
      </c>
      <c r="C19" s="88">
        <v>912</v>
      </c>
      <c r="D19" s="52" t="s">
        <v>30</v>
      </c>
      <c r="E19" s="53"/>
      <c r="F19" s="56">
        <v>3940080000</v>
      </c>
      <c r="G19" s="88">
        <v>4997.54</v>
      </c>
      <c r="H19" s="88">
        <v>9621.7900000000009</v>
      </c>
      <c r="I19" s="88">
        <v>7479.18</v>
      </c>
      <c r="J19" s="88">
        <v>5196</v>
      </c>
      <c r="K19" s="88">
        <v>3676.58</v>
      </c>
      <c r="L19" s="88">
        <v>4239.8</v>
      </c>
      <c r="M19" s="88">
        <v>0</v>
      </c>
      <c r="N19" s="88"/>
      <c r="O19" s="90">
        <f>G19+H19+I19+J19+K19+L19+M19+N19</f>
        <v>35210.890000000007</v>
      </c>
      <c r="P19" s="92" t="s">
        <v>45</v>
      </c>
      <c r="Q19" s="93"/>
      <c r="R19" s="96"/>
    </row>
    <row r="20" spans="1:18" ht="26.25" customHeight="1" thickBot="1">
      <c r="A20" s="49"/>
      <c r="B20" s="49"/>
      <c r="C20" s="89"/>
      <c r="D20" s="54"/>
      <c r="E20" s="55"/>
      <c r="F20" s="57"/>
      <c r="G20" s="89"/>
      <c r="H20" s="89"/>
      <c r="I20" s="89"/>
      <c r="J20" s="89"/>
      <c r="K20" s="89"/>
      <c r="L20" s="89"/>
      <c r="M20" s="89"/>
      <c r="N20" s="89"/>
      <c r="O20" s="91"/>
      <c r="P20" s="94"/>
      <c r="Q20" s="95"/>
      <c r="R20" s="96"/>
    </row>
    <row r="21" spans="1:18" ht="74.25" customHeight="1">
      <c r="A21" s="48"/>
      <c r="B21" s="48" t="s">
        <v>9</v>
      </c>
      <c r="C21" s="88">
        <v>912</v>
      </c>
      <c r="D21" s="52" t="s">
        <v>30</v>
      </c>
      <c r="E21" s="53"/>
      <c r="F21" s="86" t="s">
        <v>41</v>
      </c>
      <c r="G21" s="105">
        <v>15150</v>
      </c>
      <c r="H21" s="8">
        <v>13256.25</v>
      </c>
      <c r="I21" s="8">
        <v>15152</v>
      </c>
      <c r="J21" s="105">
        <v>15060</v>
      </c>
      <c r="K21" s="8">
        <v>14577.1</v>
      </c>
      <c r="L21" s="8">
        <v>14576.2</v>
      </c>
      <c r="M21" s="8">
        <v>0</v>
      </c>
      <c r="N21" s="8"/>
      <c r="O21" s="9">
        <f>G21+H21+I21+J21+K21+L21+M21+N21</f>
        <v>87771.55</v>
      </c>
      <c r="P21" s="92" t="s">
        <v>44</v>
      </c>
      <c r="Q21" s="93"/>
      <c r="R21" s="96"/>
    </row>
    <row r="22" spans="1:18" ht="2.25" customHeight="1" thickBot="1">
      <c r="A22" s="49"/>
      <c r="B22" s="49"/>
      <c r="C22" s="89"/>
      <c r="D22" s="54"/>
      <c r="E22" s="55"/>
      <c r="F22" s="87"/>
      <c r="G22" s="106"/>
      <c r="H22" s="10"/>
      <c r="I22" s="10"/>
      <c r="J22" s="106"/>
      <c r="K22" s="10"/>
      <c r="L22" s="10"/>
      <c r="M22" s="10"/>
      <c r="N22" s="10"/>
      <c r="O22" s="9">
        <f>G22+H22+I22+J22+K22+L22+M22</f>
        <v>0</v>
      </c>
      <c r="P22" s="94"/>
      <c r="Q22" s="95"/>
      <c r="R22" s="96"/>
    </row>
    <row r="23" spans="1:18" ht="15.75" customHeight="1">
      <c r="A23" s="6" t="s">
        <v>46</v>
      </c>
      <c r="B23" s="48" t="s">
        <v>9</v>
      </c>
      <c r="C23" s="88">
        <v>912</v>
      </c>
      <c r="D23" s="52" t="s">
        <v>31</v>
      </c>
      <c r="E23" s="53"/>
      <c r="F23" s="86" t="s">
        <v>42</v>
      </c>
      <c r="G23" s="88">
        <v>723629</v>
      </c>
      <c r="H23" s="88">
        <v>330320.89</v>
      </c>
      <c r="I23" s="88">
        <v>555808</v>
      </c>
      <c r="J23" s="88">
        <v>566900</v>
      </c>
      <c r="K23" s="88">
        <v>559397.41</v>
      </c>
      <c r="L23" s="88">
        <v>748200</v>
      </c>
      <c r="M23" s="88">
        <v>805460</v>
      </c>
      <c r="N23" s="88">
        <v>836112.4</v>
      </c>
      <c r="O23" s="90">
        <f>G23+H23+I23+J23+K23+L23+M23+N23</f>
        <v>5125827.7000000011</v>
      </c>
      <c r="P23" s="92" t="s">
        <v>23</v>
      </c>
      <c r="Q23" s="93"/>
      <c r="R23" s="96"/>
    </row>
    <row r="24" spans="1:18" ht="33" customHeight="1">
      <c r="A24" s="6" t="s">
        <v>21</v>
      </c>
      <c r="B24" s="100"/>
      <c r="C24" s="101"/>
      <c r="D24" s="102"/>
      <c r="E24" s="103"/>
      <c r="F24" s="104"/>
      <c r="G24" s="101"/>
      <c r="H24" s="101"/>
      <c r="I24" s="101"/>
      <c r="J24" s="101"/>
      <c r="K24" s="101"/>
      <c r="L24" s="101"/>
      <c r="M24" s="101"/>
      <c r="N24" s="101"/>
      <c r="O24" s="119"/>
      <c r="P24" s="120"/>
      <c r="Q24" s="121"/>
      <c r="R24" s="96"/>
    </row>
    <row r="25" spans="1:18" ht="16.5" customHeight="1" thickBot="1">
      <c r="A25" s="7" t="s">
        <v>22</v>
      </c>
      <c r="B25" s="49"/>
      <c r="C25" s="89"/>
      <c r="D25" s="54"/>
      <c r="E25" s="55"/>
      <c r="F25" s="87"/>
      <c r="G25" s="89"/>
      <c r="H25" s="89"/>
      <c r="I25" s="89"/>
      <c r="J25" s="89"/>
      <c r="K25" s="89"/>
      <c r="L25" s="89"/>
      <c r="M25" s="89"/>
      <c r="N25" s="89"/>
      <c r="O25" s="91"/>
      <c r="P25" s="94"/>
      <c r="Q25" s="95"/>
      <c r="R25" s="96"/>
    </row>
    <row r="26" spans="1:18">
      <c r="A26" s="6" t="s">
        <v>47</v>
      </c>
      <c r="B26" s="48" t="s">
        <v>9</v>
      </c>
      <c r="C26" s="88">
        <v>912</v>
      </c>
      <c r="D26" s="52" t="s">
        <v>32</v>
      </c>
      <c r="E26" s="53"/>
      <c r="F26" s="56" t="s">
        <v>34</v>
      </c>
      <c r="G26" s="88">
        <v>43755.199999999997</v>
      </c>
      <c r="H26" s="88">
        <v>33812.160000000003</v>
      </c>
      <c r="I26" s="88">
        <v>52055.46</v>
      </c>
      <c r="J26" s="88">
        <v>31186.35</v>
      </c>
      <c r="K26" s="88">
        <v>0</v>
      </c>
      <c r="L26" s="88">
        <v>10386.200000000001</v>
      </c>
      <c r="M26" s="88">
        <v>29528</v>
      </c>
      <c r="N26" s="88">
        <v>29528</v>
      </c>
      <c r="O26" s="90">
        <f>G26+H26+I26+J26+K26+L26+M26+N26</f>
        <v>230251.37000000002</v>
      </c>
      <c r="P26" s="92"/>
      <c r="Q26" s="93"/>
      <c r="R26" s="96"/>
    </row>
    <row r="27" spans="1:18" ht="67.5" customHeight="1" thickBot="1">
      <c r="A27" s="7" t="s">
        <v>25</v>
      </c>
      <c r="B27" s="49"/>
      <c r="C27" s="89"/>
      <c r="D27" s="54"/>
      <c r="E27" s="55"/>
      <c r="F27" s="57"/>
      <c r="G27" s="89"/>
      <c r="H27" s="89"/>
      <c r="I27" s="89"/>
      <c r="J27" s="89"/>
      <c r="K27" s="89"/>
      <c r="L27" s="89"/>
      <c r="M27" s="89"/>
      <c r="N27" s="89"/>
      <c r="O27" s="91"/>
      <c r="P27" s="94"/>
      <c r="Q27" s="95"/>
      <c r="R27" s="96"/>
    </row>
    <row r="28" spans="1:18">
      <c r="A28" s="6" t="s">
        <v>24</v>
      </c>
      <c r="B28" s="48" t="s">
        <v>9</v>
      </c>
      <c r="C28" s="88">
        <v>912</v>
      </c>
      <c r="D28" s="107" t="s">
        <v>32</v>
      </c>
      <c r="E28" s="108"/>
      <c r="F28" s="56" t="s">
        <v>35</v>
      </c>
      <c r="G28" s="88"/>
      <c r="H28" s="88"/>
      <c r="I28" s="88"/>
      <c r="J28" s="88"/>
      <c r="K28" s="88"/>
      <c r="L28" s="88"/>
      <c r="M28" s="88"/>
      <c r="N28" s="88"/>
      <c r="O28" s="90">
        <f>G28+H28+I28+J28+K28+L28+M28+N28</f>
        <v>0</v>
      </c>
      <c r="P28" s="92"/>
      <c r="Q28" s="93"/>
      <c r="R28" s="96"/>
    </row>
    <row r="29" spans="1:18" ht="40.5" customHeight="1" thickBot="1">
      <c r="A29" s="6" t="s">
        <v>26</v>
      </c>
      <c r="B29" s="100"/>
      <c r="C29" s="101"/>
      <c r="D29" s="109"/>
      <c r="E29" s="110"/>
      <c r="F29" s="57"/>
      <c r="G29" s="89"/>
      <c r="H29" s="89"/>
      <c r="I29" s="89"/>
      <c r="J29" s="89"/>
      <c r="K29" s="89"/>
      <c r="L29" s="89"/>
      <c r="M29" s="89"/>
      <c r="N29" s="89"/>
      <c r="O29" s="91"/>
      <c r="P29" s="94"/>
      <c r="Q29" s="95"/>
      <c r="R29" s="96"/>
    </row>
    <row r="30" spans="1:18" ht="2.25" hidden="1" customHeight="1" thickBot="1">
      <c r="A30" s="6"/>
      <c r="B30" s="100"/>
      <c r="C30" s="101"/>
      <c r="D30" s="109"/>
      <c r="E30" s="110"/>
      <c r="F30" s="11">
        <v>3948007</v>
      </c>
      <c r="G30" s="12"/>
      <c r="H30" s="12"/>
      <c r="I30" s="12"/>
      <c r="J30" s="12"/>
      <c r="K30" s="12"/>
      <c r="L30" s="12"/>
      <c r="M30" s="12"/>
      <c r="N30" s="12"/>
      <c r="O30" s="9">
        <f t="shared" ref="O30:O34" si="0">G30+H30+I30+J30+K30+L30+M30</f>
        <v>0</v>
      </c>
      <c r="P30" s="92"/>
      <c r="Q30" s="93"/>
      <c r="R30" s="4"/>
    </row>
    <row r="31" spans="1:18" ht="63" customHeight="1" thickBot="1">
      <c r="A31" s="13"/>
      <c r="B31" s="14" t="s">
        <v>9</v>
      </c>
      <c r="C31" s="15">
        <v>912</v>
      </c>
      <c r="D31" s="16"/>
      <c r="E31" s="16" t="s">
        <v>32</v>
      </c>
      <c r="F31" s="17" t="s">
        <v>57</v>
      </c>
      <c r="G31" s="15"/>
      <c r="H31" s="15">
        <v>98000</v>
      </c>
      <c r="I31" s="15">
        <v>98000</v>
      </c>
      <c r="J31" s="15"/>
      <c r="K31" s="15"/>
      <c r="L31" s="15"/>
      <c r="M31" s="15"/>
      <c r="N31" s="15"/>
      <c r="O31" s="9">
        <f>G31+H31+I31+J31+K31+L31+M31+N31</f>
        <v>196000</v>
      </c>
      <c r="P31" s="18" t="s">
        <v>48</v>
      </c>
      <c r="Q31" s="19"/>
      <c r="R31" s="4"/>
    </row>
    <row r="32" spans="1:18" ht="213.75" hidden="1" customHeight="1" thickBot="1">
      <c r="A32" s="13" t="s">
        <v>49</v>
      </c>
      <c r="B32" s="14" t="s">
        <v>9</v>
      </c>
      <c r="C32" s="15">
        <v>912</v>
      </c>
      <c r="D32" s="20"/>
      <c r="E32" s="16" t="s">
        <v>31</v>
      </c>
      <c r="F32" s="21">
        <v>3940009502</v>
      </c>
      <c r="G32" s="15"/>
      <c r="H32" s="15"/>
      <c r="I32" s="15"/>
      <c r="J32" s="15"/>
      <c r="K32" s="15"/>
      <c r="L32" s="15"/>
      <c r="M32" s="15"/>
      <c r="N32" s="15"/>
      <c r="O32" s="9">
        <f t="shared" si="0"/>
        <v>0</v>
      </c>
      <c r="P32" s="18"/>
      <c r="Q32" s="19"/>
      <c r="R32" s="4"/>
    </row>
    <row r="33" spans="1:18" ht="164.25" hidden="1" customHeight="1" thickBot="1">
      <c r="A33" s="13"/>
      <c r="B33" s="14" t="s">
        <v>9</v>
      </c>
      <c r="C33" s="15">
        <v>912</v>
      </c>
      <c r="D33" s="20"/>
      <c r="E33" s="16" t="s">
        <v>31</v>
      </c>
      <c r="F33" s="21">
        <v>3940009602</v>
      </c>
      <c r="G33" s="15"/>
      <c r="H33" s="15"/>
      <c r="I33" s="15"/>
      <c r="J33" s="15"/>
      <c r="K33" s="15"/>
      <c r="L33" s="15"/>
      <c r="M33" s="15"/>
      <c r="N33" s="15"/>
      <c r="O33" s="9">
        <f t="shared" si="0"/>
        <v>0</v>
      </c>
      <c r="P33" s="18" t="s">
        <v>50</v>
      </c>
      <c r="Q33" s="19"/>
      <c r="R33" s="4"/>
    </row>
    <row r="34" spans="1:18" ht="201.75" hidden="1" customHeight="1" thickBot="1">
      <c r="A34" s="13"/>
      <c r="B34" s="14" t="s">
        <v>9</v>
      </c>
      <c r="C34" s="15">
        <v>912</v>
      </c>
      <c r="D34" s="20"/>
      <c r="E34" s="16" t="s">
        <v>31</v>
      </c>
      <c r="F34" s="21" t="s">
        <v>33</v>
      </c>
      <c r="G34" s="15"/>
      <c r="H34" s="15"/>
      <c r="I34" s="15"/>
      <c r="J34" s="15"/>
      <c r="K34" s="15"/>
      <c r="L34" s="15"/>
      <c r="M34" s="15"/>
      <c r="N34" s="15"/>
      <c r="O34" s="9">
        <f t="shared" si="0"/>
        <v>0</v>
      </c>
      <c r="P34" s="18" t="s">
        <v>51</v>
      </c>
      <c r="Q34" s="19"/>
      <c r="R34" s="4"/>
    </row>
    <row r="35" spans="1:18" ht="54" customHeight="1" thickBot="1">
      <c r="A35" s="22" t="s">
        <v>52</v>
      </c>
      <c r="B35" s="14" t="s">
        <v>9</v>
      </c>
      <c r="C35" s="23">
        <v>912</v>
      </c>
      <c r="D35" s="20"/>
      <c r="E35" s="16" t="s">
        <v>29</v>
      </c>
      <c r="F35" s="21" t="s">
        <v>38</v>
      </c>
      <c r="G35" s="15">
        <v>0</v>
      </c>
      <c r="H35" s="15">
        <v>0</v>
      </c>
      <c r="I35" s="15">
        <v>137800</v>
      </c>
      <c r="J35" s="15">
        <v>0</v>
      </c>
      <c r="K35" s="15">
        <v>0</v>
      </c>
      <c r="L35" s="15"/>
      <c r="M35" s="15"/>
      <c r="N35" s="15"/>
      <c r="O35" s="9">
        <f t="shared" ref="O35:O46" si="1">G35+H35+I35+J35+K35+L35+M35+N35</f>
        <v>137800</v>
      </c>
      <c r="P35" s="18" t="s">
        <v>61</v>
      </c>
      <c r="Q35" s="19"/>
      <c r="R35" s="4"/>
    </row>
    <row r="36" spans="1:18" ht="57" customHeight="1" thickBot="1">
      <c r="A36" s="13" t="s">
        <v>36</v>
      </c>
      <c r="B36" s="24" t="s">
        <v>9</v>
      </c>
      <c r="C36" s="15">
        <v>912</v>
      </c>
      <c r="D36" s="20"/>
      <c r="E36" s="25" t="s">
        <v>29</v>
      </c>
      <c r="F36" s="26" t="s">
        <v>37</v>
      </c>
      <c r="G36" s="27">
        <v>1136107.1000000001</v>
      </c>
      <c r="H36" s="27">
        <v>1198216.46</v>
      </c>
      <c r="I36" s="27">
        <v>1216600</v>
      </c>
      <c r="J36" s="27">
        <v>1194838</v>
      </c>
      <c r="K36" s="27">
        <v>1200000</v>
      </c>
      <c r="L36" s="27">
        <v>1200000</v>
      </c>
      <c r="M36" s="27">
        <v>853754.12</v>
      </c>
      <c r="N36" s="27">
        <v>842894.12</v>
      </c>
      <c r="O36" s="9">
        <f t="shared" si="1"/>
        <v>8842409.8000000007</v>
      </c>
      <c r="P36" s="28"/>
      <c r="Q36" s="19"/>
      <c r="R36" s="4"/>
    </row>
    <row r="37" spans="1:18" ht="68.25" customHeight="1">
      <c r="A37" s="29" t="s">
        <v>60</v>
      </c>
      <c r="B37" s="24" t="s">
        <v>9</v>
      </c>
      <c r="C37" s="15">
        <v>912</v>
      </c>
      <c r="D37" s="25"/>
      <c r="E37" s="25" t="s">
        <v>32</v>
      </c>
      <c r="F37" s="30" t="s">
        <v>59</v>
      </c>
      <c r="G37" s="27">
        <v>0</v>
      </c>
      <c r="H37" s="27">
        <v>0</v>
      </c>
      <c r="I37" s="27">
        <v>100000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9">
        <f t="shared" si="1"/>
        <v>100000</v>
      </c>
      <c r="P37" s="28"/>
      <c r="Q37" s="19"/>
      <c r="R37" s="4"/>
    </row>
    <row r="38" spans="1:18" ht="68.25" customHeight="1">
      <c r="A38" s="29" t="s">
        <v>63</v>
      </c>
      <c r="B38" s="24" t="s">
        <v>9</v>
      </c>
      <c r="C38" s="15">
        <v>912</v>
      </c>
      <c r="D38" s="16"/>
      <c r="E38" s="16" t="s">
        <v>29</v>
      </c>
      <c r="F38" s="17" t="s">
        <v>64</v>
      </c>
      <c r="G38" s="15">
        <v>0</v>
      </c>
      <c r="H38" s="15">
        <v>0</v>
      </c>
      <c r="I38" s="15">
        <v>0</v>
      </c>
      <c r="J38" s="15">
        <v>1405217</v>
      </c>
      <c r="K38" s="15">
        <v>1466250</v>
      </c>
      <c r="L38" s="15">
        <v>1546594</v>
      </c>
      <c r="M38" s="27">
        <v>0</v>
      </c>
      <c r="N38" s="27">
        <v>0</v>
      </c>
      <c r="O38" s="9">
        <f t="shared" si="1"/>
        <v>4418061</v>
      </c>
      <c r="P38" s="18" t="s">
        <v>68</v>
      </c>
      <c r="Q38" s="18"/>
      <c r="R38" s="4"/>
    </row>
    <row r="39" spans="1:18" ht="68.25" customHeight="1">
      <c r="A39" s="13"/>
      <c r="B39" s="24" t="s">
        <v>9</v>
      </c>
      <c r="C39" s="15">
        <v>912</v>
      </c>
      <c r="D39" s="16"/>
      <c r="E39" s="16" t="s">
        <v>29</v>
      </c>
      <c r="F39" s="17" t="s">
        <v>64</v>
      </c>
      <c r="G39" s="15"/>
      <c r="H39" s="15"/>
      <c r="I39" s="15"/>
      <c r="J39" s="15">
        <v>93383</v>
      </c>
      <c r="K39" s="15">
        <v>86250</v>
      </c>
      <c r="L39" s="15">
        <v>90977.18</v>
      </c>
      <c r="M39" s="27">
        <v>0</v>
      </c>
      <c r="N39" s="27">
        <v>0</v>
      </c>
      <c r="O39" s="9">
        <f t="shared" si="1"/>
        <v>270610.18</v>
      </c>
      <c r="P39" s="18"/>
      <c r="Q39" s="18"/>
      <c r="R39" s="4"/>
    </row>
    <row r="40" spans="1:18" ht="68.25" customHeight="1">
      <c r="A40" s="13"/>
      <c r="B40" s="24" t="s">
        <v>9</v>
      </c>
      <c r="C40" s="15">
        <v>912</v>
      </c>
      <c r="D40" s="16"/>
      <c r="E40" s="16" t="s">
        <v>29</v>
      </c>
      <c r="F40" s="17" t="s">
        <v>64</v>
      </c>
      <c r="G40" s="15"/>
      <c r="H40" s="15"/>
      <c r="I40" s="15"/>
      <c r="J40" s="15">
        <v>154597</v>
      </c>
      <c r="K40" s="15">
        <v>172500</v>
      </c>
      <c r="L40" s="15">
        <v>181952</v>
      </c>
      <c r="M40" s="27">
        <v>0</v>
      </c>
      <c r="N40" s="27">
        <v>0</v>
      </c>
      <c r="O40" s="9">
        <f t="shared" si="1"/>
        <v>509049</v>
      </c>
      <c r="P40" s="18"/>
      <c r="Q40" s="18"/>
      <c r="R40" s="4"/>
    </row>
    <row r="41" spans="1:18" ht="68.25" customHeight="1">
      <c r="A41" s="29" t="s">
        <v>65</v>
      </c>
      <c r="B41" s="24" t="s">
        <v>9</v>
      </c>
      <c r="C41" s="15">
        <v>912</v>
      </c>
      <c r="D41" s="16"/>
      <c r="E41" s="16" t="s">
        <v>32</v>
      </c>
      <c r="F41" s="17" t="s">
        <v>66</v>
      </c>
      <c r="G41" s="15"/>
      <c r="H41" s="15"/>
      <c r="I41" s="15"/>
      <c r="J41" s="15">
        <v>2959000</v>
      </c>
      <c r="K41" s="15">
        <v>0</v>
      </c>
      <c r="L41" s="15">
        <v>0</v>
      </c>
      <c r="M41" s="27">
        <v>0</v>
      </c>
      <c r="N41" s="27">
        <v>0</v>
      </c>
      <c r="O41" s="9">
        <f t="shared" si="1"/>
        <v>2959000</v>
      </c>
      <c r="P41" s="18" t="s">
        <v>67</v>
      </c>
      <c r="Q41" s="18"/>
      <c r="R41" s="4"/>
    </row>
    <row r="42" spans="1:18" ht="68.25" customHeight="1">
      <c r="A42" s="29"/>
      <c r="B42" s="24" t="s">
        <v>9</v>
      </c>
      <c r="C42" s="15">
        <v>912</v>
      </c>
      <c r="D42" s="16"/>
      <c r="E42" s="16" t="s">
        <v>32</v>
      </c>
      <c r="F42" s="17" t="s">
        <v>66</v>
      </c>
      <c r="G42" s="15"/>
      <c r="H42" s="15"/>
      <c r="I42" s="15"/>
      <c r="J42" s="15">
        <v>101540</v>
      </c>
      <c r="K42" s="15">
        <v>0</v>
      </c>
      <c r="L42" s="15">
        <v>0</v>
      </c>
      <c r="M42" s="27">
        <v>0</v>
      </c>
      <c r="N42" s="27">
        <v>0</v>
      </c>
      <c r="O42" s="9">
        <f t="shared" si="1"/>
        <v>101540</v>
      </c>
      <c r="P42" s="18"/>
      <c r="Q42" s="18"/>
      <c r="R42" s="4"/>
    </row>
    <row r="43" spans="1:18" ht="78" customHeight="1">
      <c r="A43" s="29" t="s">
        <v>70</v>
      </c>
      <c r="B43" s="24" t="s">
        <v>9</v>
      </c>
      <c r="C43" s="15">
        <v>912</v>
      </c>
      <c r="D43" s="16"/>
      <c r="E43" s="16" t="s">
        <v>29</v>
      </c>
      <c r="F43" s="17" t="s">
        <v>71</v>
      </c>
      <c r="G43" s="15"/>
      <c r="H43" s="15"/>
      <c r="I43" s="15"/>
      <c r="J43" s="15"/>
      <c r="K43" s="15">
        <v>19130</v>
      </c>
      <c r="L43" s="15"/>
      <c r="M43" s="27"/>
      <c r="N43" s="27"/>
      <c r="O43" s="9">
        <f t="shared" si="1"/>
        <v>19130</v>
      </c>
      <c r="P43" s="18"/>
      <c r="Q43" s="18"/>
      <c r="R43" s="4"/>
    </row>
    <row r="44" spans="1:18">
      <c r="A44" s="13" t="s">
        <v>13</v>
      </c>
      <c r="B44" s="13"/>
      <c r="C44" s="15"/>
      <c r="D44" s="114"/>
      <c r="E44" s="114"/>
      <c r="F44" s="31"/>
      <c r="G44" s="32">
        <f>SUM(G13:G36)</f>
        <v>2353754.2800000003</v>
      </c>
      <c r="H44" s="32">
        <f>SUM(H13:H36)</f>
        <v>2289093.44</v>
      </c>
      <c r="I44" s="32">
        <f>SUM(I13:I37)</f>
        <v>2889820.6799999997</v>
      </c>
      <c r="J44" s="32">
        <f>SUM(J13:J42)</f>
        <v>6985366.6100000003</v>
      </c>
      <c r="K44" s="32">
        <f>SUM(K13:K43)</f>
        <v>4112119.09</v>
      </c>
      <c r="L44" s="32">
        <f>SUM(L13:L43)</f>
        <v>4269470.18</v>
      </c>
      <c r="M44" s="32">
        <f>SUM(M13:M43)</f>
        <v>2061539.4300000002</v>
      </c>
      <c r="N44" s="32">
        <f>SUM(N13:N43)</f>
        <v>2076150.2000000002</v>
      </c>
      <c r="O44" s="33">
        <f t="shared" si="1"/>
        <v>27037313.91</v>
      </c>
      <c r="P44" s="117"/>
      <c r="Q44" s="118"/>
      <c r="R44" s="4"/>
    </row>
    <row r="45" spans="1:18" ht="15.75" thickBot="1">
      <c r="A45" s="7" t="s">
        <v>10</v>
      </c>
      <c r="B45" s="34"/>
      <c r="C45" s="35"/>
      <c r="D45" s="115"/>
      <c r="E45" s="116"/>
      <c r="F45" s="36"/>
      <c r="G45" s="37">
        <f t="shared" ref="G45:I45" si="2">G21</f>
        <v>15150</v>
      </c>
      <c r="H45" s="38">
        <f t="shared" si="2"/>
        <v>13256.25</v>
      </c>
      <c r="I45" s="39">
        <f t="shared" si="2"/>
        <v>15152</v>
      </c>
      <c r="J45" s="40">
        <f>J21+J38+J41</f>
        <v>4379277</v>
      </c>
      <c r="K45" s="41">
        <f>K21+K38+K43</f>
        <v>1499957.1</v>
      </c>
      <c r="L45" s="122">
        <f>L21+L38+L43</f>
        <v>1561170.2</v>
      </c>
      <c r="M45" s="41">
        <f>M21+M38+M43</f>
        <v>0</v>
      </c>
      <c r="N45" s="41">
        <f>N21+N38+N43</f>
        <v>0</v>
      </c>
      <c r="O45" s="33">
        <f t="shared" si="1"/>
        <v>7483962.5499999998</v>
      </c>
      <c r="P45" s="113"/>
      <c r="Q45" s="95"/>
      <c r="R45" s="4"/>
    </row>
    <row r="46" spans="1:18" ht="15.75" thickBot="1">
      <c r="A46" s="7" t="s">
        <v>11</v>
      </c>
      <c r="B46" s="34"/>
      <c r="C46" s="35"/>
      <c r="D46" s="111"/>
      <c r="E46" s="112"/>
      <c r="F46" s="42"/>
      <c r="G46" s="43">
        <f>G13+G15+G17+G19+G23+G26+G28+G31+G35+G36</f>
        <v>2338604.2800000003</v>
      </c>
      <c r="H46" s="43">
        <f>H13+H15+H17+H19+H23+H26+H28+H31+H35+H36</f>
        <v>2275837.19</v>
      </c>
      <c r="I46" s="44">
        <f>I13+I15+I17+I19+I23+I26+I28+I31+I35+I36+I37</f>
        <v>2874668.6799999997</v>
      </c>
      <c r="J46" s="43">
        <f>J13+J15+J17+J19+J23+J26+J28+J31+J35+J36+J39+J40+J42</f>
        <v>2606089.6100000003</v>
      </c>
      <c r="K46" s="44">
        <f>K13+K15+K17+K19+K23+K26+K28+K31+K35+K36+K39+K40</f>
        <v>2612161.9900000002</v>
      </c>
      <c r="L46" s="44">
        <f>L13+L15+L17+L19+L23+L26+L28+L31+L35+L36+L39+L40</f>
        <v>2708299.98</v>
      </c>
      <c r="M46" s="44">
        <f>M13+M15+M17+M19+M23+M26+M28+M31+M35+M36+M39+M40</f>
        <v>2061539.4300000002</v>
      </c>
      <c r="N46" s="44">
        <f>N13+N15+N17+N19+N23+N26+N28+N31+N35+N36+N39+N40</f>
        <v>2076150.2000000002</v>
      </c>
      <c r="O46" s="33">
        <f t="shared" si="1"/>
        <v>19553351.360000003</v>
      </c>
      <c r="P46" s="45"/>
      <c r="Q46" s="46"/>
      <c r="R46" s="4"/>
    </row>
    <row r="47" spans="1:18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</sheetData>
  <mergeCells count="135">
    <mergeCell ref="L17:L18"/>
    <mergeCell ref="L19:L20"/>
    <mergeCell ref="L23:L25"/>
    <mergeCell ref="L26:L27"/>
    <mergeCell ref="L28:L29"/>
    <mergeCell ref="D46:E46"/>
    <mergeCell ref="P45:Q45"/>
    <mergeCell ref="D44:E44"/>
    <mergeCell ref="D45:E45"/>
    <mergeCell ref="P44:Q44"/>
    <mergeCell ref="J28:J29"/>
    <mergeCell ref="O28:O29"/>
    <mergeCell ref="P28:Q29"/>
    <mergeCell ref="J23:J25"/>
    <mergeCell ref="O23:O25"/>
    <mergeCell ref="P23:Q25"/>
    <mergeCell ref="P17:Q18"/>
    <mergeCell ref="K23:K25"/>
    <mergeCell ref="M17:M18"/>
    <mergeCell ref="M19:M20"/>
    <mergeCell ref="M23:M25"/>
    <mergeCell ref="N17:N18"/>
    <mergeCell ref="N19:N20"/>
    <mergeCell ref="N23:N25"/>
    <mergeCell ref="R28:R29"/>
    <mergeCell ref="J26:J27"/>
    <mergeCell ref="O26:O27"/>
    <mergeCell ref="P26:Q27"/>
    <mergeCell ref="R26:R27"/>
    <mergeCell ref="B28:B30"/>
    <mergeCell ref="C28:C30"/>
    <mergeCell ref="D28:E30"/>
    <mergeCell ref="F28:F29"/>
    <mergeCell ref="P30:Q30"/>
    <mergeCell ref="G28:G29"/>
    <mergeCell ref="I28:I29"/>
    <mergeCell ref="H26:H27"/>
    <mergeCell ref="H28:H29"/>
    <mergeCell ref="K26:K27"/>
    <mergeCell ref="K28:K29"/>
    <mergeCell ref="M26:M27"/>
    <mergeCell ref="M28:M29"/>
    <mergeCell ref="N26:N27"/>
    <mergeCell ref="N28:N29"/>
    <mergeCell ref="A21:A22"/>
    <mergeCell ref="B21:B22"/>
    <mergeCell ref="C21:C22"/>
    <mergeCell ref="D21:E22"/>
    <mergeCell ref="F21:F22"/>
    <mergeCell ref="R23:R25"/>
    <mergeCell ref="B26:B27"/>
    <mergeCell ref="C26:C27"/>
    <mergeCell ref="D26:E27"/>
    <mergeCell ref="F26:F27"/>
    <mergeCell ref="P21:Q22"/>
    <mergeCell ref="R21:R22"/>
    <mergeCell ref="B23:B25"/>
    <mergeCell ref="C23:C25"/>
    <mergeCell ref="D23:E25"/>
    <mergeCell ref="F23:F25"/>
    <mergeCell ref="G21:G22"/>
    <mergeCell ref="G23:G25"/>
    <mergeCell ref="G26:G27"/>
    <mergeCell ref="J21:J22"/>
    <mergeCell ref="I23:I25"/>
    <mergeCell ref="I26:I27"/>
    <mergeCell ref="H23:H25"/>
    <mergeCell ref="R17:R18"/>
    <mergeCell ref="A19:A20"/>
    <mergeCell ref="B19:B20"/>
    <mergeCell ref="C19:C20"/>
    <mergeCell ref="D19:E20"/>
    <mergeCell ref="F19:F20"/>
    <mergeCell ref="B17:B18"/>
    <mergeCell ref="C17:C18"/>
    <mergeCell ref="D17:E18"/>
    <mergeCell ref="F17:F18"/>
    <mergeCell ref="R19:R20"/>
    <mergeCell ref="J19:J20"/>
    <mergeCell ref="O19:O20"/>
    <mergeCell ref="P19:Q20"/>
    <mergeCell ref="G17:G18"/>
    <mergeCell ref="G19:G20"/>
    <mergeCell ref="J17:J18"/>
    <mergeCell ref="O17:O18"/>
    <mergeCell ref="I17:I18"/>
    <mergeCell ref="I19:I20"/>
    <mergeCell ref="H17:H18"/>
    <mergeCell ref="H19:H20"/>
    <mergeCell ref="K17:K18"/>
    <mergeCell ref="K19:K20"/>
    <mergeCell ref="P15:Q16"/>
    <mergeCell ref="R15:R16"/>
    <mergeCell ref="J13:J14"/>
    <mergeCell ref="O13:O14"/>
    <mergeCell ref="P13:Q14"/>
    <mergeCell ref="R13:R14"/>
    <mergeCell ref="G13:G14"/>
    <mergeCell ref="G15:G16"/>
    <mergeCell ref="H13:H14"/>
    <mergeCell ref="H15:H16"/>
    <mergeCell ref="I13:I14"/>
    <mergeCell ref="I15:I16"/>
    <mergeCell ref="K13:K14"/>
    <mergeCell ref="K15:K16"/>
    <mergeCell ref="L13:L14"/>
    <mergeCell ref="L15:L16"/>
    <mergeCell ref="M13:M14"/>
    <mergeCell ref="M15:M16"/>
    <mergeCell ref="N13:N14"/>
    <mergeCell ref="N15:N16"/>
    <mergeCell ref="B15:B16"/>
    <mergeCell ref="C15:C16"/>
    <mergeCell ref="D15:E16"/>
    <mergeCell ref="F15:F16"/>
    <mergeCell ref="B13:B14"/>
    <mergeCell ref="C13:C14"/>
    <mergeCell ref="G2:P2"/>
    <mergeCell ref="R6:R7"/>
    <mergeCell ref="C8:D8"/>
    <mergeCell ref="A9:P9"/>
    <mergeCell ref="A10:P10"/>
    <mergeCell ref="Q9:R12"/>
    <mergeCell ref="A11:P11"/>
    <mergeCell ref="A12:P12"/>
    <mergeCell ref="A6:A8"/>
    <mergeCell ref="B6:B8"/>
    <mergeCell ref="C6:F7"/>
    <mergeCell ref="P6:Q8"/>
    <mergeCell ref="A4:P4"/>
    <mergeCell ref="G6:O7"/>
    <mergeCell ref="D13:E14"/>
    <mergeCell ref="F13:F14"/>
    <mergeCell ref="J15:J16"/>
    <mergeCell ref="O15:O16"/>
  </mergeCells>
  <pageMargins left="0.11811023622047245" right="0.11811023622047245" top="0.15748031496062992" bottom="0.15748031496062992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2024-05-15T05:32:53Z</dcterms:modified>
</cp:coreProperties>
</file>