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N35" i="2"/>
  <c r="N34"/>
  <c r="N33"/>
  <c r="O13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32"/>
  <c r="M34"/>
  <c r="M33"/>
  <c r="J33"/>
  <c r="L34"/>
  <c r="K34"/>
  <c r="L33"/>
  <c r="K33"/>
  <c r="K35" s="1"/>
  <c r="J34"/>
  <c r="I34"/>
  <c r="H34"/>
  <c r="H33"/>
  <c r="O34" l="1"/>
  <c r="M35"/>
  <c r="O33"/>
  <c r="L35"/>
  <c r="O35" s="1"/>
  <c r="J35"/>
  <c r="H35"/>
  <c r="G33"/>
  <c r="G34"/>
  <c r="I33"/>
  <c r="I35" s="1"/>
  <c r="G35" l="1"/>
</calcChain>
</file>

<file path=xl/sharedStrings.xml><?xml version="1.0" encoding="utf-8"?>
<sst xmlns="http://schemas.openxmlformats.org/spreadsheetml/2006/main" count="67" uniqueCount="44">
  <si>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</si>
  <si>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</si>
  <si>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</si>
  <si>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</si>
  <si>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</si>
  <si>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</si>
  <si>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</si>
  <si>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Задача 1:</t>
  </si>
  <si>
    <t>Мероприятие 1:</t>
  </si>
  <si>
    <t>Администрация Пинчугского сельсовета</t>
  </si>
  <si>
    <t xml:space="preserve">Краевой бюджет </t>
  </si>
  <si>
    <t>Местный бюджет</t>
  </si>
  <si>
    <t xml:space="preserve">Повышение уровня организации и безопасности дорожного движения на  улично-дорожной сети поселка Пинчуга.  </t>
  </si>
  <si>
    <t>совершенствование информационного,    организационного и технического   обеспечения деятельности в сфере  обеспечения безопасности дорожного    движения;</t>
  </si>
  <si>
    <t xml:space="preserve">Приобретение и установка дорожных знаков </t>
  </si>
  <si>
    <t>Составление проекта организации дорожного движения</t>
  </si>
  <si>
    <t>Техническая инвентаризация автомобильных дорог</t>
  </si>
  <si>
    <t>Итого по задаче 1.</t>
  </si>
  <si>
    <t>0409</t>
  </si>
  <si>
    <t>Цель подпрограммы:</t>
  </si>
  <si>
    <t xml:space="preserve">Перечень мероприятий подпрограммы «Безопасность дорожного движения на территории муниципального образования
 Пинчугский сельсовет» с  указанием объема средств на их реализацию и ожидаемых результатов
</t>
  </si>
  <si>
    <t>2019 год</t>
  </si>
  <si>
    <t>39100S5080</t>
  </si>
  <si>
    <t>2020год</t>
  </si>
  <si>
    <t>Содержание улично-дорожной сети</t>
  </si>
  <si>
    <t>Содержание автомобильных дорог</t>
  </si>
  <si>
    <t xml:space="preserve"> Субсидии на капитальный ремонт и ремонт  автомобильных дорог общего пользования местного значения городских округов, городских и сельских поселений </t>
  </si>
  <si>
    <t xml:space="preserve">Софинансирование за счет средств местного бюджета расходов на капитальный ремонт и ремонт  автомобильных дорог общего пользования местного значения городских округов, городских и сельских поселений </t>
  </si>
  <si>
    <t>2021 год</t>
  </si>
  <si>
    <t xml:space="preserve">          39100S5090</t>
  </si>
  <si>
    <t>Уплата административного штрафа</t>
  </si>
  <si>
    <t>2022 год</t>
  </si>
  <si>
    <t xml:space="preserve">                                                          Приложение №2                                                                 к подпрограмме "Безопасность дорожного движения на территории муниципального образования Пинчугский сельсовет, реализуемой в рамкахмуниципальной программы Пинчугского сельсовета "Развитие поселка"</t>
  </si>
  <si>
    <t>391008Ф010</t>
  </si>
  <si>
    <t>391R374270</t>
  </si>
  <si>
    <t>Расходы на обустройство участков УДС вблизи образовательных организаций</t>
  </si>
  <si>
    <t>2023 год</t>
  </si>
  <si>
    <t>2024 год</t>
  </si>
  <si>
    <t>39100Ч0030</t>
  </si>
  <si>
    <t>2025 год</t>
  </si>
  <si>
    <t xml:space="preserve">Иные МБТ на осуществление дорожной деятельности в отношении  автомобильных дорог общего пользования местного значения </t>
  </si>
  <si>
    <t xml:space="preserve">Софинансирование расходов на осуществление дорожной деятельности в отношении автомобильных дорог общего пользования местного значения </t>
  </si>
  <si>
    <t>Итого на период 2019-2026годы</t>
  </si>
  <si>
    <t>2026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</si>
</sst>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Border="1"/>
    <xf numFmtId="0" fontId="0" fillId="0" borderId="6" xfId="0" applyBorder="1"/>
    <xf numFmtId="0" fontId="3" fillId="0" borderId="6" xfId="0" applyFont="1" applyBorder="1"/>
    <xf numFmtId="0" fontId="3" fillId="0" borderId="0" xfId="0" applyFont="1" applyBorder="1"/>
    <xf numFmtId="0" fontId="0" fillId="0" borderId="0" xfId="0" applyAlignment="1">
      <alignment vertical="center"/>
    </xf>
    <xf numFmtId="0" fontId="4" fillId="0" borderId="7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4" fillId="0" borderId="6" xfId="0" applyFont="1" applyBorder="1" applyAlignment="1">
      <alignment vertical="top" wrapText="1"/>
    </xf>
    <xf numFmtId="164" fontId="4" fillId="0" borderId="20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vertical="top" wrapText="1"/>
    </xf>
    <xf numFmtId="0" fontId="4" fillId="0" borderId="20" xfId="0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top"/>
    </xf>
    <xf numFmtId="164" fontId="4" fillId="0" borderId="7" xfId="0" applyNumberFormat="1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/>
    </xf>
    <xf numFmtId="0" fontId="4" fillId="0" borderId="1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20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2" fontId="4" fillId="0" borderId="13" xfId="0" applyNumberFormat="1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4" fillId="0" borderId="7" xfId="0" applyFont="1" applyBorder="1" applyAlignment="1">
      <alignment horizontal="center" vertical="top"/>
    </xf>
    <xf numFmtId="49" fontId="4" fillId="0" borderId="7" xfId="0" applyNumberFormat="1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/>
    </xf>
    <xf numFmtId="0" fontId="4" fillId="0" borderId="27" xfId="0" applyFont="1" applyBorder="1" applyAlignment="1">
      <alignment horizontal="center" vertical="top"/>
    </xf>
    <xf numFmtId="49" fontId="4" fillId="0" borderId="20" xfId="0" applyNumberFormat="1" applyFont="1" applyBorder="1" applyAlignment="1">
      <alignment horizontal="center" vertical="top"/>
    </xf>
    <xf numFmtId="0" fontId="6" fillId="0" borderId="9" xfId="0" applyFont="1" applyBorder="1" applyAlignment="1">
      <alignment vertical="top" wrapText="1"/>
    </xf>
    <xf numFmtId="0" fontId="4" fillId="0" borderId="9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164" fontId="4" fillId="0" borderId="4" xfId="0" applyNumberFormat="1" applyFont="1" applyBorder="1" applyAlignment="1">
      <alignment horizontal="center" vertical="top"/>
    </xf>
    <xf numFmtId="2" fontId="4" fillId="0" borderId="9" xfId="0" applyNumberFormat="1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4" fillId="0" borderId="20" xfId="0" applyFont="1" applyBorder="1" applyAlignment="1">
      <alignment vertical="top"/>
    </xf>
    <xf numFmtId="0" fontId="4" fillId="0" borderId="16" xfId="0" applyFont="1" applyBorder="1" applyAlignment="1">
      <alignment horizontal="center" vertical="top"/>
    </xf>
    <xf numFmtId="2" fontId="4" fillId="0" borderId="20" xfId="0" applyNumberFormat="1" applyFont="1" applyBorder="1" applyAlignment="1">
      <alignment horizontal="center" vertical="top"/>
    </xf>
    <xf numFmtId="164" fontId="4" fillId="0" borderId="20" xfId="0" applyNumberFormat="1" applyFont="1" applyBorder="1" applyAlignment="1">
      <alignment horizontal="center" vertical="top"/>
    </xf>
    <xf numFmtId="2" fontId="4" fillId="0" borderId="18" xfId="0" applyNumberFormat="1" applyFont="1" applyBorder="1" applyAlignment="1">
      <alignment horizontal="center" vertical="top"/>
    </xf>
    <xf numFmtId="0" fontId="4" fillId="0" borderId="22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2" fontId="4" fillId="0" borderId="7" xfId="0" applyNumberFormat="1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164" fontId="4" fillId="0" borderId="7" xfId="0" applyNumberFormat="1" applyFont="1" applyBorder="1" applyAlignment="1">
      <alignment horizontal="center" vertical="top"/>
    </xf>
    <xf numFmtId="164" fontId="4" fillId="0" borderId="8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9" fontId="4" fillId="0" borderId="7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4" fillId="0" borderId="7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1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4" fillId="0" borderId="6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6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 readingOrder="2"/>
    </xf>
    <xf numFmtId="0" fontId="5" fillId="0" borderId="15" xfId="0" applyFont="1" applyBorder="1" applyAlignment="1"/>
    <xf numFmtId="0" fontId="5" fillId="0" borderId="6" xfId="0" applyFont="1" applyBorder="1" applyAlignment="1"/>
    <xf numFmtId="0" fontId="5" fillId="0" borderId="11" xfId="0" applyFont="1" applyBorder="1" applyAlignment="1"/>
    <xf numFmtId="0" fontId="5" fillId="0" borderId="13" xfId="0" applyFont="1" applyBorder="1" applyAlignment="1"/>
    <xf numFmtId="0" fontId="5" fillId="0" borderId="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topLeftCell="A31" zoomScale="90" zoomScaleNormal="90" workbookViewId="0">
      <selection activeCell="L35" sqref="L35"/>
    </sheetView>
  </sheetViews>
  <sheetFormatPr defaultRowHeight="15"/>
  <cols>
    <col min="1" max="2" width="11.42578125" customWidth="1"/>
    <col min="3" max="3" width="5.5703125" customWidth="1"/>
    <col min="4" max="4" width="9.140625" hidden="1" customWidth="1"/>
    <col min="5" max="5" width="4.85546875" customWidth="1"/>
    <col min="6" max="6" width="10.7109375" customWidth="1"/>
    <col min="7" max="7" width="9.140625" customWidth="1"/>
    <col min="8" max="8" width="8.5703125" customWidth="1"/>
    <col min="9" max="9" width="9" customWidth="1"/>
    <col min="10" max="12" width="10.140625" customWidth="1"/>
    <col min="13" max="13" width="7.85546875" customWidth="1"/>
    <col min="14" max="14" width="8.5703125" customWidth="1"/>
    <col min="15" max="15" width="11.5703125" customWidth="1"/>
    <col min="16" max="16" width="13.28515625" customWidth="1"/>
    <col min="17" max="17" width="0.28515625" hidden="1" customWidth="1"/>
  </cols>
  <sheetData>
    <row r="1" spans="1:21" ht="10.5" customHeight="1"/>
    <row r="2" spans="1:21" ht="47.25" customHeight="1">
      <c r="G2" s="54" t="s">
        <v>32</v>
      </c>
      <c r="H2" s="54"/>
      <c r="I2" s="54"/>
      <c r="J2" s="54"/>
      <c r="K2" s="54"/>
      <c r="L2" s="54"/>
      <c r="M2" s="54"/>
      <c r="N2" s="54"/>
      <c r="O2" s="54"/>
      <c r="P2" s="54"/>
    </row>
    <row r="3" spans="1:21" ht="11.25" customHeight="1"/>
    <row r="4" spans="1:21" ht="43.5" customHeight="1">
      <c r="A4" s="55" t="s">
        <v>20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21" ht="9.75" customHeight="1">
      <c r="R5" s="1"/>
    </row>
    <row r="6" spans="1:21" ht="15.75" customHeight="1">
      <c r="A6" s="105" t="s">
        <v>0</v>
      </c>
      <c r="B6" s="68" t="s">
        <v>1</v>
      </c>
      <c r="C6" s="67" t="s">
        <v>2</v>
      </c>
      <c r="D6" s="68"/>
      <c r="E6" s="68"/>
      <c r="F6" s="69"/>
      <c r="G6" s="67"/>
      <c r="H6" s="68"/>
      <c r="I6" s="68"/>
      <c r="J6" s="68"/>
      <c r="K6" s="68"/>
      <c r="L6" s="68"/>
      <c r="M6" s="68"/>
      <c r="N6" s="68"/>
      <c r="O6" s="69"/>
      <c r="P6" s="108" t="s">
        <v>3</v>
      </c>
      <c r="Q6" s="109"/>
      <c r="R6" s="113"/>
      <c r="S6" s="1"/>
    </row>
    <row r="7" spans="1:21">
      <c r="A7" s="106"/>
      <c r="B7" s="107"/>
      <c r="C7" s="70"/>
      <c r="D7" s="71"/>
      <c r="E7" s="71"/>
      <c r="F7" s="72"/>
      <c r="G7" s="70"/>
      <c r="H7" s="71"/>
      <c r="I7" s="71"/>
      <c r="J7" s="71"/>
      <c r="K7" s="71"/>
      <c r="L7" s="71"/>
      <c r="M7" s="71"/>
      <c r="N7" s="71"/>
      <c r="O7" s="72"/>
      <c r="P7" s="110"/>
      <c r="Q7" s="111"/>
      <c r="R7" s="113"/>
      <c r="S7" s="1"/>
    </row>
    <row r="8" spans="1:21" ht="82.5" customHeight="1">
      <c r="A8" s="106"/>
      <c r="B8" s="107"/>
      <c r="C8" s="6" t="s">
        <v>4</v>
      </c>
      <c r="D8" s="67" t="s">
        <v>5</v>
      </c>
      <c r="E8" s="69"/>
      <c r="F8" s="6" t="s">
        <v>6</v>
      </c>
      <c r="G8" s="6" t="s">
        <v>21</v>
      </c>
      <c r="H8" s="7" t="s">
        <v>23</v>
      </c>
      <c r="I8" s="7" t="s">
        <v>28</v>
      </c>
      <c r="J8" s="7" t="s">
        <v>31</v>
      </c>
      <c r="K8" s="7" t="s">
        <v>36</v>
      </c>
      <c r="L8" s="7" t="s">
        <v>37</v>
      </c>
      <c r="M8" s="7" t="s">
        <v>39</v>
      </c>
      <c r="N8" s="7" t="s">
        <v>43</v>
      </c>
      <c r="O8" s="7" t="s">
        <v>42</v>
      </c>
      <c r="P8" s="110"/>
      <c r="Q8" s="112"/>
      <c r="R8" s="8"/>
      <c r="S8" s="1"/>
    </row>
    <row r="9" spans="1:21" ht="15.75" customHeight="1">
      <c r="A9" s="101" t="s">
        <v>19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3"/>
      <c r="Q9" s="60"/>
      <c r="R9" s="60"/>
      <c r="S9" s="1"/>
    </row>
    <row r="10" spans="1:21" ht="18" customHeight="1">
      <c r="A10" s="101" t="s">
        <v>12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3"/>
      <c r="Q10" s="60"/>
      <c r="R10" s="60"/>
      <c r="S10" s="1"/>
    </row>
    <row r="11" spans="1:21" ht="15" customHeight="1">
      <c r="A11" s="101" t="s">
        <v>7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3"/>
      <c r="Q11" s="60"/>
      <c r="R11" s="60"/>
      <c r="S11" s="1"/>
    </row>
    <row r="12" spans="1:21" ht="30.75" customHeight="1">
      <c r="A12" s="101" t="s">
        <v>13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4"/>
      <c r="Q12" s="60"/>
      <c r="R12" s="60"/>
      <c r="S12" s="1"/>
    </row>
    <row r="13" spans="1:21" ht="15.75" customHeight="1">
      <c r="A13" s="9" t="s">
        <v>8</v>
      </c>
      <c r="B13" s="57" t="s">
        <v>9</v>
      </c>
      <c r="C13" s="73">
        <v>912</v>
      </c>
      <c r="D13" s="74"/>
      <c r="E13" s="61" t="s">
        <v>18</v>
      </c>
      <c r="F13" s="64" t="s">
        <v>33</v>
      </c>
      <c r="G13" s="52">
        <v>0</v>
      </c>
      <c r="H13" s="52">
        <v>0</v>
      </c>
      <c r="I13" s="52">
        <v>30000</v>
      </c>
      <c r="J13" s="52">
        <v>0</v>
      </c>
      <c r="K13" s="52">
        <v>0</v>
      </c>
      <c r="L13" s="52">
        <v>5000</v>
      </c>
      <c r="M13" s="52">
        <v>5000</v>
      </c>
      <c r="N13" s="52">
        <v>5000</v>
      </c>
      <c r="O13" s="10">
        <f>G13+H13+I13+J13+K13+L13+M13+N13</f>
        <v>45000</v>
      </c>
      <c r="P13" s="99" t="s">
        <v>14</v>
      </c>
      <c r="Q13" s="91"/>
      <c r="R13" s="113"/>
      <c r="S13" s="1"/>
    </row>
    <row r="14" spans="1:21" ht="38.25" customHeight="1">
      <c r="A14" s="11" t="s">
        <v>24</v>
      </c>
      <c r="B14" s="58"/>
      <c r="C14" s="77"/>
      <c r="D14" s="78"/>
      <c r="E14" s="62"/>
      <c r="F14" s="65"/>
      <c r="G14" s="53"/>
      <c r="H14" s="53"/>
      <c r="I14" s="53"/>
      <c r="J14" s="53"/>
      <c r="K14" s="53"/>
      <c r="L14" s="53"/>
      <c r="M14" s="53"/>
      <c r="N14" s="53"/>
      <c r="O14" s="12">
        <f t="shared" ref="O14:O31" si="0">G14+H14+I14+J14+K14+L14+M14+N14</f>
        <v>0</v>
      </c>
      <c r="P14" s="98"/>
      <c r="Q14" s="93"/>
      <c r="R14" s="113"/>
      <c r="S14" s="1"/>
    </row>
    <row r="15" spans="1:21" ht="1.5" hidden="1" customHeight="1">
      <c r="A15" s="9"/>
      <c r="B15" s="59"/>
      <c r="C15" s="75"/>
      <c r="D15" s="76"/>
      <c r="E15" s="63"/>
      <c r="F15" s="66"/>
      <c r="G15" s="13"/>
      <c r="H15" s="13"/>
      <c r="I15" s="13"/>
      <c r="J15" s="13"/>
      <c r="K15" s="13"/>
      <c r="L15" s="13"/>
      <c r="M15" s="13"/>
      <c r="N15" s="13"/>
      <c r="O15" s="12">
        <f t="shared" si="0"/>
        <v>0</v>
      </c>
      <c r="P15" s="88"/>
      <c r="Q15" s="89"/>
      <c r="R15" s="113"/>
      <c r="S15" s="1"/>
    </row>
    <row r="16" spans="1:21" ht="34.5" customHeight="1" thickBot="1">
      <c r="A16" s="57"/>
      <c r="B16" s="60" t="s">
        <v>9</v>
      </c>
      <c r="C16" s="73">
        <v>912</v>
      </c>
      <c r="D16" s="74"/>
      <c r="E16" s="49" t="s">
        <v>18</v>
      </c>
      <c r="F16" s="64">
        <v>3910080020</v>
      </c>
      <c r="G16" s="14">
        <v>377760.59</v>
      </c>
      <c r="H16" s="14">
        <v>283943</v>
      </c>
      <c r="I16" s="14">
        <v>339450</v>
      </c>
      <c r="J16" s="14">
        <v>623300</v>
      </c>
      <c r="K16" s="14">
        <v>457189.74</v>
      </c>
      <c r="L16" s="48">
        <v>771257.59</v>
      </c>
      <c r="M16" s="14">
        <v>560900</v>
      </c>
      <c r="N16" s="14">
        <v>566400</v>
      </c>
      <c r="O16" s="12">
        <f t="shared" si="0"/>
        <v>3980200.92</v>
      </c>
      <c r="P16" s="99" t="s">
        <v>25</v>
      </c>
      <c r="Q16" s="91"/>
      <c r="R16" s="95"/>
      <c r="S16" s="1"/>
      <c r="U16" s="5"/>
    </row>
    <row r="17" spans="1:19" ht="15.75" hidden="1" customHeight="1" thickBot="1">
      <c r="A17" s="59"/>
      <c r="B17" s="60"/>
      <c r="C17" s="75"/>
      <c r="D17" s="76"/>
      <c r="E17" s="50"/>
      <c r="F17" s="66"/>
      <c r="G17" s="15"/>
      <c r="H17" s="15"/>
      <c r="I17" s="15"/>
      <c r="J17" s="15"/>
      <c r="K17" s="15"/>
      <c r="L17" s="15"/>
      <c r="M17" s="15"/>
      <c r="N17" s="15"/>
      <c r="O17" s="12">
        <f t="shared" si="0"/>
        <v>0</v>
      </c>
      <c r="P17" s="100"/>
      <c r="Q17" s="86"/>
      <c r="R17" s="95"/>
      <c r="S17" s="1"/>
    </row>
    <row r="18" spans="1:19">
      <c r="A18" s="16"/>
      <c r="B18" s="57" t="s">
        <v>9</v>
      </c>
      <c r="C18" s="73">
        <v>912</v>
      </c>
      <c r="D18" s="74"/>
      <c r="E18" s="49" t="s">
        <v>18</v>
      </c>
      <c r="F18" s="64">
        <v>3910080030</v>
      </c>
      <c r="G18" s="49"/>
      <c r="H18" s="49"/>
      <c r="I18" s="49"/>
      <c r="J18" s="49"/>
      <c r="K18" s="49"/>
      <c r="L18" s="49"/>
      <c r="M18" s="49"/>
      <c r="N18" s="49"/>
      <c r="O18" s="12">
        <f t="shared" si="0"/>
        <v>0</v>
      </c>
      <c r="P18" s="87" t="s">
        <v>15</v>
      </c>
      <c r="Q18" s="84"/>
      <c r="R18" s="95"/>
      <c r="S18" s="1"/>
    </row>
    <row r="19" spans="1:19" ht="36.75" customHeight="1">
      <c r="A19" s="9"/>
      <c r="B19" s="59"/>
      <c r="C19" s="75"/>
      <c r="D19" s="76"/>
      <c r="E19" s="50"/>
      <c r="F19" s="66"/>
      <c r="G19" s="50"/>
      <c r="H19" s="50"/>
      <c r="I19" s="50"/>
      <c r="J19" s="50"/>
      <c r="K19" s="50"/>
      <c r="L19" s="50"/>
      <c r="M19" s="50"/>
      <c r="N19" s="50"/>
      <c r="O19" s="12">
        <f t="shared" si="0"/>
        <v>0</v>
      </c>
      <c r="P19" s="88"/>
      <c r="Q19" s="89"/>
      <c r="R19" s="95"/>
      <c r="S19" s="1"/>
    </row>
    <row r="20" spans="1:19">
      <c r="A20" s="17"/>
      <c r="B20" s="60" t="s">
        <v>9</v>
      </c>
      <c r="C20" s="73">
        <v>912</v>
      </c>
      <c r="D20" s="74"/>
      <c r="E20" s="49" t="s">
        <v>18</v>
      </c>
      <c r="F20" s="64">
        <v>3910080040</v>
      </c>
      <c r="G20" s="49"/>
      <c r="H20" s="49"/>
      <c r="I20" s="49"/>
      <c r="J20" s="49"/>
      <c r="K20" s="49"/>
      <c r="L20" s="49"/>
      <c r="M20" s="49"/>
      <c r="N20" s="49"/>
      <c r="O20" s="12">
        <f t="shared" si="0"/>
        <v>0</v>
      </c>
      <c r="P20" s="98" t="s">
        <v>16</v>
      </c>
      <c r="Q20" s="93"/>
      <c r="R20" s="95"/>
      <c r="S20" s="1"/>
    </row>
    <row r="21" spans="1:19" ht="24" customHeight="1">
      <c r="A21" s="18"/>
      <c r="B21" s="60"/>
      <c r="C21" s="75"/>
      <c r="D21" s="76"/>
      <c r="E21" s="50"/>
      <c r="F21" s="66"/>
      <c r="G21" s="50"/>
      <c r="H21" s="50"/>
      <c r="I21" s="50"/>
      <c r="J21" s="50"/>
      <c r="K21" s="50"/>
      <c r="L21" s="50"/>
      <c r="M21" s="50"/>
      <c r="N21" s="50"/>
      <c r="O21" s="12">
        <f t="shared" si="0"/>
        <v>0</v>
      </c>
      <c r="P21" s="88"/>
      <c r="Q21" s="89"/>
      <c r="R21" s="95"/>
      <c r="S21" s="1"/>
    </row>
    <row r="22" spans="1:19">
      <c r="A22" s="57"/>
      <c r="B22" s="57" t="s">
        <v>9</v>
      </c>
      <c r="C22" s="96">
        <v>912</v>
      </c>
      <c r="D22" s="96"/>
      <c r="E22" s="61" t="s">
        <v>18</v>
      </c>
      <c r="F22" s="97">
        <v>3910075080</v>
      </c>
      <c r="G22" s="73">
        <v>350000</v>
      </c>
      <c r="H22" s="49">
        <v>432250</v>
      </c>
      <c r="I22" s="49">
        <v>449540</v>
      </c>
      <c r="J22" s="49">
        <v>577907</v>
      </c>
      <c r="K22" s="49">
        <v>0</v>
      </c>
      <c r="L22" s="49">
        <v>0</v>
      </c>
      <c r="M22" s="49"/>
      <c r="N22" s="49"/>
      <c r="O22" s="12">
        <f t="shared" si="0"/>
        <v>1809697</v>
      </c>
      <c r="P22" s="90" t="s">
        <v>40</v>
      </c>
      <c r="Q22" s="91"/>
      <c r="R22" s="95"/>
      <c r="S22" s="1"/>
    </row>
    <row r="23" spans="1:19" ht="2.25" customHeight="1">
      <c r="A23" s="58"/>
      <c r="B23" s="58"/>
      <c r="C23" s="96"/>
      <c r="D23" s="96"/>
      <c r="E23" s="62"/>
      <c r="F23" s="97"/>
      <c r="G23" s="77"/>
      <c r="H23" s="51"/>
      <c r="I23" s="51"/>
      <c r="J23" s="51"/>
      <c r="K23" s="51"/>
      <c r="L23" s="51"/>
      <c r="M23" s="51"/>
      <c r="N23" s="51"/>
      <c r="O23" s="12">
        <f t="shared" si="0"/>
        <v>0</v>
      </c>
      <c r="P23" s="92"/>
      <c r="Q23" s="93"/>
      <c r="R23" s="95"/>
      <c r="S23" s="1"/>
    </row>
    <row r="24" spans="1:19" ht="93.75" customHeight="1" thickBot="1">
      <c r="A24" s="9"/>
      <c r="B24" s="59"/>
      <c r="C24" s="96"/>
      <c r="D24" s="96"/>
      <c r="E24" s="63"/>
      <c r="F24" s="97"/>
      <c r="G24" s="75"/>
      <c r="H24" s="50"/>
      <c r="I24" s="50"/>
      <c r="J24" s="50"/>
      <c r="K24" s="50"/>
      <c r="L24" s="50"/>
      <c r="M24" s="50"/>
      <c r="N24" s="50"/>
      <c r="O24" s="12">
        <f t="shared" si="0"/>
        <v>0</v>
      </c>
      <c r="P24" s="94"/>
      <c r="Q24" s="86"/>
      <c r="R24" s="95"/>
      <c r="S24" s="1"/>
    </row>
    <row r="25" spans="1:19">
      <c r="A25" s="17"/>
      <c r="B25" s="60" t="s">
        <v>9</v>
      </c>
      <c r="C25" s="73">
        <v>912</v>
      </c>
      <c r="D25" s="74"/>
      <c r="E25" s="49" t="s">
        <v>18</v>
      </c>
      <c r="F25" s="64" t="s">
        <v>22</v>
      </c>
      <c r="G25" s="49">
        <v>4200</v>
      </c>
      <c r="H25" s="49">
        <v>4322.5</v>
      </c>
      <c r="I25" s="49">
        <v>1000</v>
      </c>
      <c r="J25" s="49">
        <v>0</v>
      </c>
      <c r="K25" s="49">
        <v>0</v>
      </c>
      <c r="L25" s="49">
        <v>0</v>
      </c>
      <c r="M25" s="49">
        <v>0</v>
      </c>
      <c r="N25" s="49"/>
      <c r="O25" s="12">
        <f t="shared" si="0"/>
        <v>9522.5</v>
      </c>
      <c r="P25" s="83" t="s">
        <v>41</v>
      </c>
      <c r="Q25" s="84"/>
      <c r="R25" s="95"/>
      <c r="S25" s="1"/>
    </row>
    <row r="26" spans="1:19" ht="110.25" customHeight="1" thickBot="1">
      <c r="A26" s="18"/>
      <c r="B26" s="60"/>
      <c r="C26" s="75"/>
      <c r="D26" s="76"/>
      <c r="E26" s="50"/>
      <c r="F26" s="66"/>
      <c r="G26" s="50"/>
      <c r="H26" s="50"/>
      <c r="I26" s="50"/>
      <c r="J26" s="50"/>
      <c r="K26" s="50"/>
      <c r="L26" s="50"/>
      <c r="M26" s="50"/>
      <c r="N26" s="50"/>
      <c r="O26" s="12">
        <f t="shared" si="0"/>
        <v>0</v>
      </c>
      <c r="P26" s="85"/>
      <c r="Q26" s="86"/>
      <c r="R26" s="95"/>
      <c r="S26" s="1"/>
    </row>
    <row r="27" spans="1:19" ht="108.75" customHeight="1" thickBot="1">
      <c r="A27" s="18"/>
      <c r="B27" s="19" t="s">
        <v>9</v>
      </c>
      <c r="C27" s="20">
        <v>912</v>
      </c>
      <c r="D27" s="21"/>
      <c r="E27" s="22" t="s">
        <v>18</v>
      </c>
      <c r="F27" s="17" t="s">
        <v>29</v>
      </c>
      <c r="G27" s="23">
        <v>1600000</v>
      </c>
      <c r="H27" s="23"/>
      <c r="I27" s="24">
        <v>1885894.99</v>
      </c>
      <c r="J27" s="23"/>
      <c r="K27" s="23"/>
      <c r="L27" s="24">
        <v>2089000</v>
      </c>
      <c r="M27" s="23"/>
      <c r="N27" s="23"/>
      <c r="O27" s="12">
        <f t="shared" si="0"/>
        <v>5574894.9900000002</v>
      </c>
      <c r="P27" s="12" t="s">
        <v>26</v>
      </c>
      <c r="Q27" s="25"/>
      <c r="R27" s="26"/>
      <c r="S27" s="1"/>
    </row>
    <row r="28" spans="1:19" ht="148.5" customHeight="1">
      <c r="A28" s="17"/>
      <c r="B28" s="17" t="s">
        <v>9</v>
      </c>
      <c r="C28" s="27">
        <v>912</v>
      </c>
      <c r="D28" s="21"/>
      <c r="E28" s="28" t="s">
        <v>18</v>
      </c>
      <c r="F28" s="17" t="s">
        <v>29</v>
      </c>
      <c r="G28" s="27">
        <v>19755.66</v>
      </c>
      <c r="H28" s="27"/>
      <c r="I28" s="27">
        <v>2550</v>
      </c>
      <c r="J28" s="27"/>
      <c r="K28" s="27"/>
      <c r="L28" s="48">
        <v>10445</v>
      </c>
      <c r="M28" s="27"/>
      <c r="N28" s="27"/>
      <c r="O28" s="12">
        <f t="shared" si="0"/>
        <v>32750.66</v>
      </c>
      <c r="P28" s="29" t="s">
        <v>27</v>
      </c>
      <c r="Q28" s="30"/>
      <c r="R28" s="26"/>
      <c r="S28" s="1"/>
    </row>
    <row r="29" spans="1:19" ht="38.25" customHeight="1">
      <c r="A29" s="17"/>
      <c r="B29" s="17" t="s">
        <v>9</v>
      </c>
      <c r="C29" s="27">
        <v>912</v>
      </c>
      <c r="D29" s="21"/>
      <c r="E29" s="28" t="s">
        <v>18</v>
      </c>
      <c r="F29" s="17">
        <v>3910080020</v>
      </c>
      <c r="G29" s="27">
        <v>100000</v>
      </c>
      <c r="H29" s="27">
        <v>0</v>
      </c>
      <c r="I29" s="27">
        <v>0</v>
      </c>
      <c r="J29" s="27">
        <v>50000</v>
      </c>
      <c r="K29" s="27">
        <v>0</v>
      </c>
      <c r="L29" s="27"/>
      <c r="M29" s="27"/>
      <c r="N29" s="27"/>
      <c r="O29" s="12">
        <f t="shared" si="0"/>
        <v>150000</v>
      </c>
      <c r="P29" s="29" t="s">
        <v>30</v>
      </c>
      <c r="Q29" s="30"/>
      <c r="R29" s="26"/>
      <c r="S29" s="1"/>
    </row>
    <row r="30" spans="1:19" ht="36.75" customHeight="1">
      <c r="A30" s="17"/>
      <c r="B30" s="17" t="s">
        <v>9</v>
      </c>
      <c r="C30" s="27">
        <v>912</v>
      </c>
      <c r="D30" s="21"/>
      <c r="E30" s="28" t="s">
        <v>18</v>
      </c>
      <c r="F30" s="17">
        <v>3910077450</v>
      </c>
      <c r="G30" s="27"/>
      <c r="H30" s="27">
        <v>177000</v>
      </c>
      <c r="I30" s="27"/>
      <c r="J30" s="27"/>
      <c r="K30" s="27"/>
      <c r="L30" s="27"/>
      <c r="M30" s="27"/>
      <c r="N30" s="27"/>
      <c r="O30" s="12">
        <f t="shared" si="0"/>
        <v>177000</v>
      </c>
      <c r="P30" s="29"/>
      <c r="Q30" s="30"/>
      <c r="R30" s="26"/>
      <c r="S30" s="1"/>
    </row>
    <row r="31" spans="1:19" ht="75.75" customHeight="1">
      <c r="A31" s="17"/>
      <c r="B31" s="17" t="s">
        <v>9</v>
      </c>
      <c r="C31" s="27">
        <v>912</v>
      </c>
      <c r="D31" s="21"/>
      <c r="E31" s="28" t="s">
        <v>18</v>
      </c>
      <c r="F31" s="17" t="s">
        <v>34</v>
      </c>
      <c r="G31" s="27">
        <v>0</v>
      </c>
      <c r="H31" s="27">
        <v>417357</v>
      </c>
      <c r="I31" s="27"/>
      <c r="J31" s="27"/>
      <c r="K31" s="27"/>
      <c r="L31" s="27"/>
      <c r="M31" s="27"/>
      <c r="N31" s="27"/>
      <c r="O31" s="12">
        <f t="shared" si="0"/>
        <v>417357</v>
      </c>
      <c r="P31" s="29" t="s">
        <v>35</v>
      </c>
      <c r="Q31" s="30"/>
      <c r="R31" s="26"/>
      <c r="S31" s="1"/>
    </row>
    <row r="32" spans="1:19" ht="48.75" customHeight="1">
      <c r="A32" s="19"/>
      <c r="B32" s="19" t="s">
        <v>9</v>
      </c>
      <c r="C32" s="31">
        <v>912</v>
      </c>
      <c r="D32" s="32"/>
      <c r="E32" s="33" t="s">
        <v>18</v>
      </c>
      <c r="F32" s="19" t="s">
        <v>38</v>
      </c>
      <c r="G32" s="31">
        <v>0</v>
      </c>
      <c r="H32" s="31">
        <v>0</v>
      </c>
      <c r="I32" s="31">
        <v>0</v>
      </c>
      <c r="J32" s="31">
        <v>276018</v>
      </c>
      <c r="K32" s="31">
        <v>881566</v>
      </c>
      <c r="L32" s="31">
        <v>1320533</v>
      </c>
      <c r="M32" s="31">
        <v>1320533</v>
      </c>
      <c r="N32" s="31">
        <v>1320533</v>
      </c>
      <c r="O32" s="12">
        <f>G32+H32+I32+J32+K32+L32+M32+N32</f>
        <v>5119183</v>
      </c>
      <c r="P32" s="12"/>
      <c r="Q32" s="30"/>
      <c r="R32" s="26"/>
      <c r="S32" s="1"/>
    </row>
    <row r="33" spans="1:19" ht="27.75" customHeight="1" thickBot="1">
      <c r="A33" s="9" t="s">
        <v>17</v>
      </c>
      <c r="B33" s="34"/>
      <c r="C33" s="50"/>
      <c r="D33" s="50"/>
      <c r="E33" s="35"/>
      <c r="F33" s="36"/>
      <c r="G33" s="37">
        <f>G13+G16+G18+G20+G22+G25+G27+G28+G29</f>
        <v>2451716.25</v>
      </c>
      <c r="H33" s="13">
        <f>H13+H16+H18+H20+H22+H25+H27+H28+H30+H31</f>
        <v>1314872.5</v>
      </c>
      <c r="I33" s="38">
        <f t="shared" ref="I33" si="1">I13+I16+I18+I20+I22+I25+I27+I28</f>
        <v>2708434.99</v>
      </c>
      <c r="J33" s="15">
        <f>J13+J16+J18+J20+J22+J25+J27+J28+J32+J29</f>
        <v>1527225</v>
      </c>
      <c r="K33" s="38">
        <f>K13+K16+K18+K20+K22+K25+K27+K28+K32</f>
        <v>1338755.74</v>
      </c>
      <c r="L33" s="38">
        <f>L13+L16+L18+L20+L22+L25+L27+L28+L32</f>
        <v>4196235.59</v>
      </c>
      <c r="M33" s="15">
        <f>M13+M16+M18+M20+M22+M25+M27+M28+M32</f>
        <v>1886433</v>
      </c>
      <c r="N33" s="15">
        <f>N13+N16+N18+N20+N22+N25+N27+N28+N32</f>
        <v>1891933</v>
      </c>
      <c r="O33" s="39">
        <f>G33+H33+I33+J33+K33+L33+M33+N33</f>
        <v>17315606.07</v>
      </c>
      <c r="P33" s="81"/>
      <c r="Q33" s="81"/>
      <c r="R33" s="26"/>
      <c r="S33" s="1"/>
    </row>
    <row r="34" spans="1:19" ht="23.25" thickBot="1">
      <c r="A34" s="19" t="s">
        <v>10</v>
      </c>
      <c r="B34" s="40"/>
      <c r="C34" s="79"/>
      <c r="D34" s="80"/>
      <c r="E34" s="35"/>
      <c r="F34" s="41"/>
      <c r="G34" s="31">
        <f>G22+G27</f>
        <v>1950000</v>
      </c>
      <c r="H34" s="42">
        <f>H22+H31</f>
        <v>849607</v>
      </c>
      <c r="I34" s="43">
        <f>I22+I27</f>
        <v>2335434.9900000002</v>
      </c>
      <c r="J34" s="44">
        <f>J22+J27+J32</f>
        <v>853925</v>
      </c>
      <c r="K34" s="44">
        <f>K22+K27+K32</f>
        <v>881566</v>
      </c>
      <c r="L34" s="43">
        <f>L22+L27+L32</f>
        <v>3409533</v>
      </c>
      <c r="M34" s="44">
        <f>M22+M27+M32</f>
        <v>1320533</v>
      </c>
      <c r="N34" s="44">
        <f>N22+N27+N32</f>
        <v>1320533</v>
      </c>
      <c r="O34" s="45">
        <f>G34+H34+I34+J34+K34+L34+M34+N34</f>
        <v>12921131.99</v>
      </c>
      <c r="P34" s="81"/>
      <c r="Q34" s="81"/>
      <c r="R34" s="26"/>
      <c r="S34" s="1"/>
    </row>
    <row r="35" spans="1:19" ht="14.25" customHeight="1" thickBot="1">
      <c r="A35" s="46" t="s">
        <v>11</v>
      </c>
      <c r="B35" s="19"/>
      <c r="C35" s="82"/>
      <c r="D35" s="82"/>
      <c r="E35" s="41"/>
      <c r="F35" s="47"/>
      <c r="G35" s="43">
        <f t="shared" ref="G35:N35" si="2">G33-G34</f>
        <v>501716.25</v>
      </c>
      <c r="H35" s="43">
        <f t="shared" si="2"/>
        <v>465265.5</v>
      </c>
      <c r="I35" s="44">
        <f t="shared" si="2"/>
        <v>373000</v>
      </c>
      <c r="J35" s="44">
        <f t="shared" si="2"/>
        <v>673300</v>
      </c>
      <c r="K35" s="43">
        <f>K33-K34</f>
        <v>457189.74</v>
      </c>
      <c r="L35" s="43">
        <f t="shared" si="2"/>
        <v>786702.58999999985</v>
      </c>
      <c r="M35" s="44">
        <f t="shared" si="2"/>
        <v>565900</v>
      </c>
      <c r="N35" s="44">
        <f t="shared" si="2"/>
        <v>571400</v>
      </c>
      <c r="O35" s="39">
        <f>G35+H35+I35+J35+K35+L35+M35+N35</f>
        <v>4394474.08</v>
      </c>
      <c r="P35" s="81"/>
      <c r="Q35" s="81"/>
      <c r="R35" s="26"/>
      <c r="S35" s="1"/>
    </row>
    <row r="36" spans="1:19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1"/>
    </row>
    <row r="37" spans="1:19">
      <c r="A37" s="2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mergeCells count="98">
    <mergeCell ref="R18:R19"/>
    <mergeCell ref="D8:E8"/>
    <mergeCell ref="A9:P9"/>
    <mergeCell ref="A10:P10"/>
    <mergeCell ref="Q9:R12"/>
    <mergeCell ref="A11:P11"/>
    <mergeCell ref="A12:P12"/>
    <mergeCell ref="A6:A8"/>
    <mergeCell ref="B6:B8"/>
    <mergeCell ref="C6:F7"/>
    <mergeCell ref="P6:Q8"/>
    <mergeCell ref="R6:R7"/>
    <mergeCell ref="C18:D19"/>
    <mergeCell ref="E18:E19"/>
    <mergeCell ref="F18:F19"/>
    <mergeCell ref="B20:B21"/>
    <mergeCell ref="C20:D21"/>
    <mergeCell ref="E20:E21"/>
    <mergeCell ref="F20:F21"/>
    <mergeCell ref="G13:G14"/>
    <mergeCell ref="R16:R17"/>
    <mergeCell ref="P16:Q17"/>
    <mergeCell ref="H13:H14"/>
    <mergeCell ref="I13:I14"/>
    <mergeCell ref="P13:Q15"/>
    <mergeCell ref="L13:L14"/>
    <mergeCell ref="M13:M14"/>
    <mergeCell ref="K13:K14"/>
    <mergeCell ref="R13:R15"/>
    <mergeCell ref="F16:F17"/>
    <mergeCell ref="I25:I26"/>
    <mergeCell ref="R20:R21"/>
    <mergeCell ref="G18:G19"/>
    <mergeCell ref="P20:Q21"/>
    <mergeCell ref="R25:R26"/>
    <mergeCell ref="G20:G21"/>
    <mergeCell ref="H18:H19"/>
    <mergeCell ref="I18:I19"/>
    <mergeCell ref="H20:H21"/>
    <mergeCell ref="I20:I21"/>
    <mergeCell ref="L18:L19"/>
    <mergeCell ref="L20:L21"/>
    <mergeCell ref="L22:L24"/>
    <mergeCell ref="L25:L26"/>
    <mergeCell ref="K18:K19"/>
    <mergeCell ref="P33:Q33"/>
    <mergeCell ref="P22:Q24"/>
    <mergeCell ref="R22:R24"/>
    <mergeCell ref="C22:D24"/>
    <mergeCell ref="E22:E24"/>
    <mergeCell ref="F22:F24"/>
    <mergeCell ref="C25:D26"/>
    <mergeCell ref="E25:E26"/>
    <mergeCell ref="I22:I24"/>
    <mergeCell ref="M22:M24"/>
    <mergeCell ref="M25:M26"/>
    <mergeCell ref="C34:D34"/>
    <mergeCell ref="P34:Q34"/>
    <mergeCell ref="C35:D35"/>
    <mergeCell ref="P35:Q35"/>
    <mergeCell ref="J18:J19"/>
    <mergeCell ref="J20:J21"/>
    <mergeCell ref="J22:J24"/>
    <mergeCell ref="J25:J26"/>
    <mergeCell ref="P25:Q26"/>
    <mergeCell ref="P18:Q19"/>
    <mergeCell ref="F25:F26"/>
    <mergeCell ref="G22:G24"/>
    <mergeCell ref="G25:G26"/>
    <mergeCell ref="H22:H24"/>
    <mergeCell ref="H25:H26"/>
    <mergeCell ref="C33:D33"/>
    <mergeCell ref="G2:P2"/>
    <mergeCell ref="A4:P4"/>
    <mergeCell ref="B22:B24"/>
    <mergeCell ref="B25:B26"/>
    <mergeCell ref="B16:B17"/>
    <mergeCell ref="A22:A23"/>
    <mergeCell ref="B13:B15"/>
    <mergeCell ref="E13:E15"/>
    <mergeCell ref="F13:F15"/>
    <mergeCell ref="A16:A17"/>
    <mergeCell ref="J13:J14"/>
    <mergeCell ref="G6:O7"/>
    <mergeCell ref="C16:D17"/>
    <mergeCell ref="E16:E17"/>
    <mergeCell ref="C13:D15"/>
    <mergeCell ref="B18:B19"/>
    <mergeCell ref="K20:K21"/>
    <mergeCell ref="K22:K24"/>
    <mergeCell ref="K25:K26"/>
    <mergeCell ref="N13:N14"/>
    <mergeCell ref="N18:N19"/>
    <mergeCell ref="N20:N21"/>
    <mergeCell ref="N22:N24"/>
    <mergeCell ref="N25:N26"/>
    <mergeCell ref="M18:M19"/>
    <mergeCell ref="M20:M21"/>
  </mergeCells>
  <pageMargins left="0.11811023622047245" right="0.11811023622047245" top="0.35433070866141736" bottom="0.35433070866141736" header="0" footer="0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2024-05-15T04:55:46Z</dcterms:modified>
</cp:coreProperties>
</file>