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ожение №11" sheetId="1" r:id="rId1"/>
    <sheet name="Приложение №1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30" i="2"/>
  <c r="L17"/>
  <c r="L19"/>
  <c r="L27"/>
  <c r="L34"/>
  <c r="L40"/>
  <c r="L42"/>
  <c r="L48"/>
  <c r="L50"/>
  <c r="L58"/>
  <c r="K54"/>
  <c r="K52" s="1"/>
  <c r="K46"/>
  <c r="K44"/>
  <c r="K38"/>
  <c r="K36" s="1"/>
  <c r="K30"/>
  <c r="K28" s="1"/>
  <c r="K23"/>
  <c r="K21" s="1"/>
  <c r="L21" s="1"/>
  <c r="K15"/>
  <c r="K13" s="1"/>
  <c r="K12"/>
  <c r="K10"/>
  <c r="P14" i="1"/>
  <c r="P12" s="1"/>
  <c r="P18"/>
  <c r="P16" s="1"/>
  <c r="P22"/>
  <c r="P26"/>
  <c r="P24" s="1"/>
  <c r="P30"/>
  <c r="P34"/>
  <c r="P32" s="1"/>
  <c r="O32"/>
  <c r="O28"/>
  <c r="O24"/>
  <c r="O20"/>
  <c r="O16"/>
  <c r="O12"/>
  <c r="O10"/>
  <c r="O8" s="1"/>
  <c r="I10"/>
  <c r="H10"/>
  <c r="D7" i="2"/>
  <c r="E7"/>
  <c r="N10" i="1"/>
  <c r="N8" s="1"/>
  <c r="D13" i="2"/>
  <c r="J21"/>
  <c r="J28"/>
  <c r="J52"/>
  <c r="J54"/>
  <c r="J46"/>
  <c r="J38"/>
  <c r="J36" s="1"/>
  <c r="J30"/>
  <c r="J23"/>
  <c r="I23"/>
  <c r="J12"/>
  <c r="J15"/>
  <c r="J13" s="1"/>
  <c r="J10"/>
  <c r="J44"/>
  <c r="N12" i="1"/>
  <c r="N16"/>
  <c r="N20"/>
  <c r="N24"/>
  <c r="N28"/>
  <c r="N32"/>
  <c r="P20"/>
  <c r="K10"/>
  <c r="I54" i="2"/>
  <c r="I52" s="1"/>
  <c r="I46"/>
  <c r="I44" s="1"/>
  <c r="I38"/>
  <c r="I36" s="1"/>
  <c r="I30"/>
  <c r="I28" s="1"/>
  <c r="I21"/>
  <c r="I15"/>
  <c r="I13" s="1"/>
  <c r="I12"/>
  <c r="I10"/>
  <c r="L29"/>
  <c r="M32" i="1"/>
  <c r="M28"/>
  <c r="P28"/>
  <c r="M24"/>
  <c r="M20"/>
  <c r="M16"/>
  <c r="M12"/>
  <c r="M10"/>
  <c r="M8" s="1"/>
  <c r="F15" i="2"/>
  <c r="F13" s="1"/>
  <c r="H46"/>
  <c r="H44" s="1"/>
  <c r="H10"/>
  <c r="H12"/>
  <c r="H15"/>
  <c r="H13" s="1"/>
  <c r="H23"/>
  <c r="H21" s="1"/>
  <c r="H38"/>
  <c r="H36" s="1"/>
  <c r="H54"/>
  <c r="H52" s="1"/>
  <c r="L32" i="1"/>
  <c r="L28"/>
  <c r="L24"/>
  <c r="L20"/>
  <c r="L16"/>
  <c r="L12"/>
  <c r="L10"/>
  <c r="L8" s="1"/>
  <c r="E15" i="2"/>
  <c r="E12"/>
  <c r="G54"/>
  <c r="G52" s="1"/>
  <c r="G46"/>
  <c r="G44" s="1"/>
  <c r="G38"/>
  <c r="G36" s="1"/>
  <c r="G30"/>
  <c r="G28" s="1"/>
  <c r="G21"/>
  <c r="G23"/>
  <c r="G15"/>
  <c r="G13" s="1"/>
  <c r="G10"/>
  <c r="G12"/>
  <c r="K32" i="1"/>
  <c r="J32"/>
  <c r="K28"/>
  <c r="L10" i="2" l="1"/>
  <c r="P10" i="1"/>
  <c r="L52" i="2"/>
  <c r="L54"/>
  <c r="L44"/>
  <c r="L46"/>
  <c r="L36"/>
  <c r="L38"/>
  <c r="L30"/>
  <c r="H28"/>
  <c r="L28" s="1"/>
  <c r="L12"/>
  <c r="L7" s="1"/>
  <c r="K7"/>
  <c r="L23"/>
  <c r="L13"/>
  <c r="J7"/>
  <c r="L15"/>
  <c r="H8" i="1"/>
  <c r="H7" i="2"/>
  <c r="I7"/>
  <c r="G7"/>
  <c r="K24" i="1"/>
  <c r="K20"/>
  <c r="K16"/>
  <c r="K12"/>
  <c r="K8"/>
  <c r="L53" i="2"/>
  <c r="L45"/>
  <c r="L37"/>
  <c r="F10"/>
  <c r="E10"/>
  <c r="D10"/>
  <c r="F12"/>
  <c r="D12"/>
  <c r="F7" l="1"/>
  <c r="F54" l="1"/>
  <c r="F52" s="1"/>
  <c r="F46"/>
  <c r="F44" s="1"/>
  <c r="E46"/>
  <c r="D46"/>
  <c r="F38" l="1"/>
  <c r="F36" s="1"/>
  <c r="E38"/>
  <c r="D38"/>
  <c r="F30"/>
  <c r="F28" s="1"/>
  <c r="D15"/>
  <c r="F23" l="1"/>
  <c r="F21" s="1"/>
  <c r="H16" i="1"/>
  <c r="E54" i="2"/>
  <c r="D54"/>
  <c r="D44"/>
  <c r="E44"/>
  <c r="D36"/>
  <c r="E36"/>
  <c r="E30"/>
  <c r="D30"/>
  <c r="D28" s="1"/>
  <c r="E23"/>
  <c r="D23"/>
  <c r="E13"/>
  <c r="L9"/>
  <c r="E9"/>
  <c r="D9"/>
  <c r="J10" i="1"/>
  <c r="J28"/>
  <c r="J24"/>
  <c r="J20"/>
  <c r="J16"/>
  <c r="J12"/>
  <c r="I32"/>
  <c r="I28"/>
  <c r="I24"/>
  <c r="I20"/>
  <c r="I16"/>
  <c r="I12"/>
  <c r="H32"/>
  <c r="H28"/>
  <c r="H24"/>
  <c r="H20"/>
  <c r="H12"/>
  <c r="E52" i="2" l="1"/>
  <c r="E21"/>
  <c r="J8" i="1"/>
  <c r="P8"/>
  <c r="E28" i="2"/>
  <c r="D52"/>
  <c r="D21"/>
  <c r="I8" i="1"/>
</calcChain>
</file>

<file path=xl/sharedStrings.xml><?xml version="1.0" encoding="utf-8"?>
<sst xmlns="http://schemas.openxmlformats.org/spreadsheetml/2006/main" count="220" uniqueCount="64">
  <si>
    <t>Статус (муниципальная программа, подпрограмма)</t>
  </si>
  <si>
    <t>Наименование  программы, подпрограммы</t>
  </si>
  <si>
    <t>Наименование главного распорядителя бюджетных средств (далее – ГРБС)</t>
  </si>
  <si>
    <t xml:space="preserve">Код бюджетной классификации </t>
  </si>
  <si>
    <t>ГРБС</t>
  </si>
  <si>
    <t>Рз</t>
  </si>
  <si>
    <t>Пр</t>
  </si>
  <si>
    <t>ЦСР</t>
  </si>
  <si>
    <t>ВР</t>
  </si>
  <si>
    <t>Муниципальная  программа</t>
  </si>
  <si>
    <t xml:space="preserve"> «Развитие поселка» </t>
  </si>
  <si>
    <t>всего расходные обязательства по программе</t>
  </si>
  <si>
    <t>Х</t>
  </si>
  <si>
    <t>в том числе по ГРБС:</t>
  </si>
  <si>
    <t>Администрация Пинчугского сельсовета</t>
  </si>
  <si>
    <t>912 </t>
  </si>
  <si>
    <t>Подпрограмма 1</t>
  </si>
  <si>
    <t> «Безопасность дорожного движения на территории муниципального образования Пинчугский сельсовет»</t>
  </si>
  <si>
    <t>всего расходные обязательства по подпрограмме</t>
  </si>
  <si>
    <t>Подпрограмма 2</t>
  </si>
  <si>
    <t>«Профилактика терроризма и экстремизма, а также минимизация и (или) ликвидация последствий    проявлений терроризма и экстремизма на территории муниципального образования Пинчугский сельсовет»</t>
  </si>
  <si>
    <t>всего расходные обязательства</t>
  </si>
  <si>
    <t>Подпрограмма 3</t>
  </si>
  <si>
    <t>«Энергосбережение и повышение энергетической эффективности в зданиях муниципальной собственности Пинчугского сельсовета».</t>
  </si>
  <si>
    <t xml:space="preserve">всего расходные обязательства </t>
  </si>
  <si>
    <t>Подпрограмма 4</t>
  </si>
  <si>
    <t>«Благоустройство поселка Пинчуга»</t>
  </si>
  <si>
    <t>Подпрограмма 5</t>
  </si>
  <si>
    <t>«Защита населения и территории Пинчугского сельсовета от чрезвычайных ситуаций природного и техногенного характера»</t>
  </si>
  <si>
    <t>Подпрограмма 6</t>
  </si>
  <si>
    <t>«Развитие  физической культуры и спорта на территории Пинчугского сельсовета</t>
  </si>
  <si>
    <t xml:space="preserve">Распределение планируемых расходов за счет средств  местного бюджета Пинчугского сельсовета  по мероприятиям и подпрограммам муниципальной программы Пинчугского сельсовета «Развитие поселка» </t>
  </si>
  <si>
    <t>2019 год</t>
  </si>
  <si>
    <t>2020 год</t>
  </si>
  <si>
    <t>2021 год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</si>
  <si>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</si>
  <si>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</si>
  <si>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</si>
  <si>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Муниципальная программа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</si>
  <si>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</si>
  <si>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</si>
  <si>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</si>
  <si>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</si>
  <si>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</si>
  <si>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</si>
  <si>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</si>
  <si>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Развитие поселка</t>
  </si>
  <si>
    <t>Информация о ресурсном обеспечении и прогнозной оценке расходов на реализацию целей 
муниципальной  программы Пинчугского сельсовета «Развитие посёлка» с учетом источников финансирования, 
в том числе по уровням бюджетной системы</t>
  </si>
  <si>
    <t>Безопасность дородного движения на территории муниципального образования Пинчугский сельсовет</t>
  </si>
  <si>
    <t xml:space="preserve">Профилактика терроризма и экстремизма, а также минимизация и (или) ликвидация последствий проявлений терроризма и экстремизма на территории муниципального образования Пинчугский сельсовет
</t>
  </si>
  <si>
    <t>Энергосбережение и повышение энергетической эффективности в зданиях муниципальной собственности Пинчугского сельсовета</t>
  </si>
  <si>
    <t>Благоустройство поселка Пинчуга</t>
  </si>
  <si>
    <t>Защита населения и территории Пинчугского сельсовета от чрезвычайных ситуаций природного и техногенного характера</t>
  </si>
  <si>
    <t>Развитие культуры и спорта на территории Пинчугского сельсовета</t>
  </si>
  <si>
    <t xml:space="preserve">Приложение № 11
к Паспорту муниципальной программы
Пинчугского сельсовета
«Развитие поселка» 
</t>
  </si>
  <si>
    <t>2022год</t>
  </si>
  <si>
    <t>2022 год</t>
  </si>
  <si>
    <t xml:space="preserve">Приложение № 12
к Паспорту муниципальной программы
Пинчугского сельсовета
«Развитие поселка» 
</t>
  </si>
  <si>
    <t>2023 год</t>
  </si>
  <si>
    <t>2024 год</t>
  </si>
  <si>
    <t>2025 год</t>
  </si>
  <si>
    <t>Итого на период 2019-2026 годы</t>
  </si>
  <si>
    <t>2026 год</t>
  </si>
  <si>
    <t>Итого на  
2019-2026 годы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</si>
</sst>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_р_._-;\-* #,##0.0_р_._-;_-* &quot;-&quot;?_р_._-;_-@_-"/>
    <numFmt numFmtId="166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4" applyNumberFormat="0" applyFont="0" applyFill="0" applyAlignment="0" applyProtection="0">
      <alignment horizontal="center" vertical="top" wrapText="1"/>
    </xf>
  </cellStyleXfs>
  <cellXfs count="72">
    <xf numFmtId="0" fontId="0" fillId="0" borderId="0" xfId="0"/>
    <xf numFmtId="0" fontId="0" fillId="0" borderId="0" xfId="0" applyBorder="1"/>
    <xf numFmtId="0" fontId="0" fillId="0" borderId="8" xfId="0" applyBorder="1"/>
    <xf numFmtId="0" fontId="3" fillId="0" borderId="0" xfId="0" applyFont="1" applyFill="1" applyAlignment="1">
      <alignment wrapText="1"/>
    </xf>
    <xf numFmtId="0" fontId="4" fillId="0" borderId="0" xfId="0" applyFont="1"/>
    <xf numFmtId="0" fontId="3" fillId="0" borderId="0" xfId="0" applyFont="1" applyFill="1" applyBorder="1" applyAlignment="1">
      <alignment horizontal="center" vertical="top" wrapText="1"/>
    </xf>
    <xf numFmtId="165" fontId="3" fillId="0" borderId="0" xfId="0" applyNumberFormat="1" applyFont="1" applyFill="1" applyBorder="1" applyAlignment="1">
      <alignment horizontal="righ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16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2" fontId="5" fillId="0" borderId="2" xfId="0" applyNumberFormat="1" applyFont="1" applyBorder="1" applyAlignment="1">
      <alignment horizontal="center" vertical="top"/>
    </xf>
    <xf numFmtId="2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4" fontId="6" fillId="0" borderId="2" xfId="0" applyNumberFormat="1" applyFont="1" applyFill="1" applyBorder="1" applyAlignment="1">
      <alignment horizontal="right" vertical="top" wrapText="1"/>
    </xf>
    <xf numFmtId="166" fontId="6" fillId="0" borderId="2" xfId="0" applyNumberFormat="1" applyFont="1" applyFill="1" applyBorder="1" applyAlignment="1">
      <alignment horizontal="right" vertical="top" wrapText="1"/>
    </xf>
    <xf numFmtId="4" fontId="6" fillId="0" borderId="2" xfId="0" applyNumberFormat="1" applyFont="1" applyFill="1" applyBorder="1" applyAlignment="1">
      <alignment vertical="top" wrapText="1"/>
    </xf>
    <xf numFmtId="166" fontId="6" fillId="0" borderId="2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9" xfId="0" applyFont="1" applyBorder="1" applyAlignment="1"/>
    <xf numFmtId="0" fontId="7" fillId="0" borderId="10" xfId="0" applyFont="1" applyBorder="1" applyAlignment="1"/>
    <xf numFmtId="0" fontId="3" fillId="0" borderId="0" xfId="0" applyFont="1" applyFill="1" applyAlignment="1">
      <alignment horizontal="center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zoomScale="90" zoomScaleNormal="90" workbookViewId="0">
      <selection activeCell="O31" sqref="O31"/>
    </sheetView>
  </sheetViews>
  <sheetFormatPr defaultRowHeight="15"/>
  <cols>
    <col min="1" max="1" width="9" customWidth="1"/>
    <col min="2" max="2" width="14.140625" customWidth="1"/>
    <col min="3" max="3" width="12.85546875" customWidth="1"/>
    <col min="4" max="4" width="5" customWidth="1"/>
    <col min="5" max="5" width="3.85546875" customWidth="1"/>
    <col min="6" max="6" width="5.140625" customWidth="1"/>
    <col min="7" max="7" width="2.85546875" customWidth="1"/>
    <col min="8" max="8" width="10.140625" customWidth="1"/>
    <col min="9" max="10" width="9" customWidth="1"/>
    <col min="11" max="11" width="9.5703125" customWidth="1"/>
    <col min="12" max="12" width="9.140625" customWidth="1"/>
    <col min="13" max="13" width="9.5703125" customWidth="1"/>
    <col min="14" max="15" width="10.5703125" customWidth="1"/>
    <col min="16" max="16" width="11.7109375" customWidth="1"/>
  </cols>
  <sheetData>
    <row r="1" spans="1:18" ht="64.5" customHeight="1">
      <c r="G1" s="46" t="s">
        <v>54</v>
      </c>
      <c r="H1" s="47"/>
      <c r="I1" s="47"/>
      <c r="J1" s="47"/>
      <c r="K1" s="47"/>
      <c r="L1" s="47"/>
      <c r="M1" s="47"/>
      <c r="N1" s="47"/>
      <c r="O1" s="47"/>
      <c r="P1" s="47"/>
    </row>
    <row r="2" spans="1:18" ht="10.5" customHeight="1"/>
    <row r="3" spans="1:18" ht="31.5" customHeight="1">
      <c r="A3" s="36" t="s">
        <v>31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8" ht="37.5" customHeight="1">
      <c r="A4" s="43" t="s">
        <v>0</v>
      </c>
      <c r="B4" s="43" t="s">
        <v>1</v>
      </c>
      <c r="C4" s="43" t="s">
        <v>2</v>
      </c>
      <c r="D4" s="48" t="s">
        <v>3</v>
      </c>
      <c r="E4" s="49"/>
      <c r="F4" s="49"/>
      <c r="G4" s="50"/>
      <c r="H4" s="54"/>
      <c r="I4" s="54"/>
      <c r="J4" s="54"/>
      <c r="K4" s="54"/>
      <c r="L4" s="54"/>
      <c r="M4" s="54"/>
      <c r="N4" s="54"/>
      <c r="O4" s="54"/>
      <c r="P4" s="55"/>
    </row>
    <row r="5" spans="1:18" hidden="1">
      <c r="A5" s="44"/>
      <c r="B5" s="44"/>
      <c r="C5" s="44"/>
      <c r="D5" s="51"/>
      <c r="E5" s="52"/>
      <c r="F5" s="52"/>
      <c r="G5" s="53"/>
      <c r="H5" s="56"/>
      <c r="I5" s="56"/>
      <c r="J5" s="56"/>
      <c r="K5" s="56"/>
      <c r="L5" s="56"/>
      <c r="M5" s="56"/>
      <c r="N5" s="56"/>
      <c r="O5" s="56"/>
      <c r="P5" s="57"/>
    </row>
    <row r="6" spans="1:18" ht="49.5" customHeight="1">
      <c r="A6" s="44"/>
      <c r="B6" s="44"/>
      <c r="C6" s="44"/>
      <c r="D6" s="58" t="s">
        <v>4</v>
      </c>
      <c r="E6" s="7" t="s">
        <v>5</v>
      </c>
      <c r="F6" s="58" t="s">
        <v>7</v>
      </c>
      <c r="G6" s="60" t="s">
        <v>8</v>
      </c>
      <c r="H6" s="58" t="s">
        <v>32</v>
      </c>
      <c r="I6" s="8" t="s">
        <v>33</v>
      </c>
      <c r="J6" s="8" t="s">
        <v>34</v>
      </c>
      <c r="K6" s="8" t="s">
        <v>55</v>
      </c>
      <c r="L6" s="8" t="s">
        <v>58</v>
      </c>
      <c r="M6" s="8" t="s">
        <v>59</v>
      </c>
      <c r="N6" s="8" t="s">
        <v>60</v>
      </c>
      <c r="O6" s="8" t="s">
        <v>62</v>
      </c>
      <c r="P6" s="38" t="s">
        <v>61</v>
      </c>
    </row>
    <row r="7" spans="1:18" ht="15" hidden="1" customHeight="1">
      <c r="A7" s="45"/>
      <c r="B7" s="45"/>
      <c r="C7" s="45"/>
      <c r="D7" s="59"/>
      <c r="E7" s="9" t="s">
        <v>6</v>
      </c>
      <c r="F7" s="59"/>
      <c r="G7" s="61"/>
      <c r="H7" s="59"/>
      <c r="I7" s="10"/>
      <c r="J7" s="10"/>
      <c r="K7" s="10"/>
      <c r="L7" s="10"/>
      <c r="M7" s="10"/>
      <c r="N7" s="10"/>
      <c r="O7" s="10"/>
      <c r="P7" s="39"/>
    </row>
    <row r="8" spans="1:18" ht="33.75">
      <c r="A8" s="33" t="s">
        <v>9</v>
      </c>
      <c r="B8" s="33" t="s">
        <v>10</v>
      </c>
      <c r="C8" s="11" t="s">
        <v>11</v>
      </c>
      <c r="D8" s="12" t="s">
        <v>12</v>
      </c>
      <c r="E8" s="13" t="s">
        <v>12</v>
      </c>
      <c r="F8" s="13" t="s">
        <v>12</v>
      </c>
      <c r="G8" s="14" t="s">
        <v>12</v>
      </c>
      <c r="H8" s="15">
        <f>H10</f>
        <v>5148477.92</v>
      </c>
      <c r="I8" s="15">
        <f t="shared" ref="I8:P8" si="0">I10</f>
        <v>4159533.2499999995</v>
      </c>
      <c r="J8" s="15">
        <f t="shared" si="0"/>
        <v>6243124.7699999996</v>
      </c>
      <c r="K8" s="15">
        <f t="shared" si="0"/>
        <v>9224712.709999999</v>
      </c>
      <c r="L8" s="15">
        <f t="shared" si="0"/>
        <v>6365992.8700000001</v>
      </c>
      <c r="M8" s="15">
        <f t="shared" si="0"/>
        <v>9499429.3699999992</v>
      </c>
      <c r="N8" s="15">
        <f t="shared" si="0"/>
        <v>4814772.83</v>
      </c>
      <c r="O8" s="15">
        <f t="shared" si="0"/>
        <v>4834883.6000000006</v>
      </c>
      <c r="P8" s="16">
        <f t="shared" si="0"/>
        <v>50290927.32</v>
      </c>
    </row>
    <row r="9" spans="1:18" ht="27.75" customHeight="1">
      <c r="A9" s="34"/>
      <c r="B9" s="34"/>
      <c r="C9" s="17" t="s">
        <v>13</v>
      </c>
      <c r="D9" s="13"/>
      <c r="E9" s="18"/>
      <c r="F9" s="13"/>
      <c r="G9" s="18"/>
      <c r="H9" s="19"/>
      <c r="I9" s="19"/>
      <c r="J9" s="19"/>
      <c r="K9" s="19"/>
      <c r="L9" s="19"/>
      <c r="M9" s="19"/>
      <c r="N9" s="19"/>
      <c r="O9" s="19"/>
      <c r="P9" s="20"/>
    </row>
    <row r="10" spans="1:18" ht="39.75" customHeight="1">
      <c r="A10" s="34"/>
      <c r="B10" s="34"/>
      <c r="C10" s="21" t="s">
        <v>14</v>
      </c>
      <c r="D10" s="19" t="s">
        <v>15</v>
      </c>
      <c r="E10" s="13" t="s">
        <v>12</v>
      </c>
      <c r="F10" s="18" t="s">
        <v>12</v>
      </c>
      <c r="G10" s="13" t="s">
        <v>12</v>
      </c>
      <c r="H10" s="15">
        <f>H14+H18+H22+H26+H30+H34+0.03</f>
        <v>5148477.92</v>
      </c>
      <c r="I10" s="15">
        <f>I14+I18+I22+I26+I30+I34-0.12</f>
        <v>4159533.2499999995</v>
      </c>
      <c r="J10" s="15">
        <f t="shared" ref="J10:O10" si="1">J14+J18+J22+J26+J30+J34</f>
        <v>6243124.7699999996</v>
      </c>
      <c r="K10" s="15">
        <f>K14+K18+K22+K26+K30+K34</f>
        <v>9224712.709999999</v>
      </c>
      <c r="L10" s="15">
        <f t="shared" si="1"/>
        <v>6365992.8700000001</v>
      </c>
      <c r="M10" s="15">
        <f t="shared" si="1"/>
        <v>9499429.3699999992</v>
      </c>
      <c r="N10" s="15">
        <f t="shared" si="1"/>
        <v>4814772.83</v>
      </c>
      <c r="O10" s="15">
        <f t="shared" si="1"/>
        <v>4834883.6000000006</v>
      </c>
      <c r="P10" s="16">
        <f>H10+I10+J10+K10+L10+M10+N10+O10</f>
        <v>50290927.32</v>
      </c>
      <c r="R10" s="1"/>
    </row>
    <row r="11" spans="1:18">
      <c r="A11" s="35"/>
      <c r="B11" s="35"/>
      <c r="C11" s="17"/>
      <c r="D11" s="22"/>
      <c r="E11" s="13" t="s">
        <v>12</v>
      </c>
      <c r="F11" s="13" t="s">
        <v>12</v>
      </c>
      <c r="G11" s="18" t="s">
        <v>12</v>
      </c>
      <c r="H11" s="19"/>
      <c r="I11" s="19"/>
      <c r="J11" s="19"/>
      <c r="K11" s="19"/>
      <c r="L11" s="19"/>
      <c r="M11" s="19"/>
      <c r="N11" s="19"/>
      <c r="O11" s="19"/>
      <c r="P11" s="20"/>
    </row>
    <row r="12" spans="1:18" ht="39" customHeight="1">
      <c r="A12" s="32" t="s">
        <v>16</v>
      </c>
      <c r="B12" s="40" t="s">
        <v>17</v>
      </c>
      <c r="C12" s="21" t="s">
        <v>18</v>
      </c>
      <c r="D12" s="19"/>
      <c r="E12" s="18" t="s">
        <v>12</v>
      </c>
      <c r="F12" s="13" t="s">
        <v>12</v>
      </c>
      <c r="G12" s="13" t="s">
        <v>12</v>
      </c>
      <c r="H12" s="23">
        <f t="shared" ref="H12:P12" si="2">H14</f>
        <v>2451716.25</v>
      </c>
      <c r="I12" s="23">
        <f t="shared" si="2"/>
        <v>1314872.5</v>
      </c>
      <c r="J12" s="23">
        <f t="shared" si="2"/>
        <v>2708434.99</v>
      </c>
      <c r="K12" s="23">
        <f t="shared" si="2"/>
        <v>1527225</v>
      </c>
      <c r="L12" s="23">
        <f t="shared" si="2"/>
        <v>1338755.74</v>
      </c>
      <c r="M12" s="23">
        <f t="shared" si="2"/>
        <v>4196235.59</v>
      </c>
      <c r="N12" s="19">
        <f t="shared" si="2"/>
        <v>1886433</v>
      </c>
      <c r="O12" s="19">
        <f t="shared" si="2"/>
        <v>1891933</v>
      </c>
      <c r="P12" s="16">
        <f t="shared" si="2"/>
        <v>17315606.07</v>
      </c>
      <c r="Q12" s="1"/>
    </row>
    <row r="13" spans="1:18" ht="24.75" customHeight="1">
      <c r="A13" s="32"/>
      <c r="B13" s="41"/>
      <c r="C13" s="17" t="s">
        <v>13</v>
      </c>
      <c r="D13" s="22"/>
      <c r="E13" s="13" t="s">
        <v>12</v>
      </c>
      <c r="F13" s="18" t="s">
        <v>12</v>
      </c>
      <c r="G13" s="13" t="s">
        <v>12</v>
      </c>
      <c r="H13" s="19"/>
      <c r="I13" s="19"/>
      <c r="J13" s="19"/>
      <c r="K13" s="19"/>
      <c r="L13" s="19"/>
      <c r="M13" s="19"/>
      <c r="N13" s="19"/>
      <c r="O13" s="19"/>
      <c r="P13" s="20"/>
      <c r="Q13" s="1"/>
    </row>
    <row r="14" spans="1:18" ht="38.25" customHeight="1">
      <c r="A14" s="32"/>
      <c r="B14" s="41"/>
      <c r="C14" s="21" t="s">
        <v>14</v>
      </c>
      <c r="D14" s="19" t="s">
        <v>15</v>
      </c>
      <c r="E14" s="18" t="s">
        <v>12</v>
      </c>
      <c r="F14" s="13" t="s">
        <v>12</v>
      </c>
      <c r="G14" s="13" t="s">
        <v>12</v>
      </c>
      <c r="H14" s="23">
        <v>2451716.25</v>
      </c>
      <c r="I14" s="23">
        <v>1314872.5</v>
      </c>
      <c r="J14" s="23">
        <v>2708434.99</v>
      </c>
      <c r="K14" s="23">
        <v>1527225</v>
      </c>
      <c r="L14" s="23">
        <v>1338755.74</v>
      </c>
      <c r="M14" s="23">
        <v>4196235.59</v>
      </c>
      <c r="N14" s="23">
        <v>1886433</v>
      </c>
      <c r="O14" s="23">
        <v>1891933</v>
      </c>
      <c r="P14" s="16">
        <f>H14+I14+J14+K14+L14+M14+N14+O14</f>
        <v>17315606.07</v>
      </c>
      <c r="Q14" s="1"/>
      <c r="R14" s="1"/>
    </row>
    <row r="15" spans="1:18">
      <c r="A15" s="32"/>
      <c r="B15" s="42"/>
      <c r="C15" s="17"/>
      <c r="D15" s="22"/>
      <c r="E15" s="13" t="s">
        <v>12</v>
      </c>
      <c r="F15" s="18" t="s">
        <v>12</v>
      </c>
      <c r="G15" s="13" t="s">
        <v>12</v>
      </c>
      <c r="H15" s="22"/>
      <c r="I15" s="22"/>
      <c r="J15" s="22"/>
      <c r="K15" s="22"/>
      <c r="L15" s="22"/>
      <c r="M15" s="22"/>
      <c r="N15" s="22"/>
      <c r="O15" s="22"/>
      <c r="P15" s="24"/>
      <c r="Q15" s="2"/>
      <c r="R15" s="1"/>
    </row>
    <row r="16" spans="1:18" ht="38.25" customHeight="1">
      <c r="A16" s="33" t="s">
        <v>19</v>
      </c>
      <c r="B16" s="37" t="s">
        <v>20</v>
      </c>
      <c r="C16" s="17" t="s">
        <v>21</v>
      </c>
      <c r="D16" s="19"/>
      <c r="E16" s="22" t="s">
        <v>12</v>
      </c>
      <c r="F16" s="19" t="s">
        <v>12</v>
      </c>
      <c r="G16" s="22" t="s">
        <v>12</v>
      </c>
      <c r="H16" s="19">
        <f t="shared" ref="H16:P16" si="3">H18</f>
        <v>3000</v>
      </c>
      <c r="I16" s="19">
        <f t="shared" si="3"/>
        <v>848</v>
      </c>
      <c r="J16" s="19">
        <f t="shared" si="3"/>
        <v>1000</v>
      </c>
      <c r="K16" s="19">
        <f t="shared" si="3"/>
        <v>1000</v>
      </c>
      <c r="L16" s="19">
        <f t="shared" si="3"/>
        <v>1000</v>
      </c>
      <c r="M16" s="19">
        <f t="shared" si="3"/>
        <v>1000</v>
      </c>
      <c r="N16" s="19">
        <f t="shared" si="3"/>
        <v>1000</v>
      </c>
      <c r="O16" s="19">
        <f t="shared" si="3"/>
        <v>1000</v>
      </c>
      <c r="P16" s="25">
        <f t="shared" si="3"/>
        <v>9848</v>
      </c>
    </row>
    <row r="17" spans="1:16" ht="33.75" customHeight="1">
      <c r="A17" s="34"/>
      <c r="B17" s="37"/>
      <c r="C17" s="17" t="s">
        <v>13</v>
      </c>
      <c r="D17" s="22"/>
      <c r="E17" s="19" t="s">
        <v>12</v>
      </c>
      <c r="F17" s="22" t="s">
        <v>12</v>
      </c>
      <c r="G17" s="19" t="s">
        <v>12</v>
      </c>
      <c r="H17" s="19"/>
      <c r="I17" s="19"/>
      <c r="J17" s="19"/>
      <c r="K17" s="19"/>
      <c r="L17" s="19"/>
      <c r="M17" s="19"/>
      <c r="N17" s="19"/>
      <c r="O17" s="19"/>
      <c r="P17" s="20"/>
    </row>
    <row r="18" spans="1:16" ht="47.25" customHeight="1">
      <c r="A18" s="34"/>
      <c r="B18" s="37"/>
      <c r="C18" s="17" t="s">
        <v>14</v>
      </c>
      <c r="D18" s="19">
        <v>912</v>
      </c>
      <c r="E18" s="22" t="s">
        <v>12</v>
      </c>
      <c r="F18" s="19" t="s">
        <v>12</v>
      </c>
      <c r="G18" s="22" t="s">
        <v>12</v>
      </c>
      <c r="H18" s="19">
        <v>3000</v>
      </c>
      <c r="I18" s="19">
        <v>848</v>
      </c>
      <c r="J18" s="19">
        <v>1000</v>
      </c>
      <c r="K18" s="19">
        <v>1000</v>
      </c>
      <c r="L18" s="19">
        <v>1000</v>
      </c>
      <c r="M18" s="19">
        <v>1000</v>
      </c>
      <c r="N18" s="19">
        <v>1000</v>
      </c>
      <c r="O18" s="19">
        <v>1000</v>
      </c>
      <c r="P18" s="25">
        <f>H18+I18+J18+K18+L18+M18+N18+O18</f>
        <v>9848</v>
      </c>
    </row>
    <row r="19" spans="1:16" ht="74.25" customHeight="1">
      <c r="A19" s="35"/>
      <c r="B19" s="37"/>
      <c r="C19" s="17"/>
      <c r="D19" s="22"/>
      <c r="E19" s="19" t="s">
        <v>12</v>
      </c>
      <c r="F19" s="22" t="s">
        <v>12</v>
      </c>
      <c r="G19" s="19" t="s">
        <v>12</v>
      </c>
      <c r="H19" s="19"/>
      <c r="I19" s="19"/>
      <c r="J19" s="19"/>
      <c r="K19" s="19"/>
      <c r="L19" s="19"/>
      <c r="M19" s="19"/>
      <c r="N19" s="19"/>
      <c r="O19" s="19"/>
      <c r="P19" s="20"/>
    </row>
    <row r="20" spans="1:16" ht="29.25" customHeight="1">
      <c r="A20" s="32" t="s">
        <v>22</v>
      </c>
      <c r="B20" s="33" t="s">
        <v>23</v>
      </c>
      <c r="C20" s="21" t="s">
        <v>24</v>
      </c>
      <c r="D20" s="19"/>
      <c r="E20" s="22" t="s">
        <v>12</v>
      </c>
      <c r="F20" s="19" t="s">
        <v>12</v>
      </c>
      <c r="G20" s="22" t="s">
        <v>12</v>
      </c>
      <c r="H20" s="23">
        <f t="shared" ref="H20:P20" si="4">H22</f>
        <v>0</v>
      </c>
      <c r="I20" s="23">
        <f t="shared" si="4"/>
        <v>0</v>
      </c>
      <c r="J20" s="23">
        <f t="shared" si="4"/>
        <v>0</v>
      </c>
      <c r="K20" s="23">
        <f t="shared" si="4"/>
        <v>7000</v>
      </c>
      <c r="L20" s="23">
        <f t="shared" si="4"/>
        <v>0</v>
      </c>
      <c r="M20" s="23">
        <f t="shared" si="4"/>
        <v>1000</v>
      </c>
      <c r="N20" s="19">
        <f t="shared" si="4"/>
        <v>1000</v>
      </c>
      <c r="O20" s="19">
        <f t="shared" si="4"/>
        <v>1000</v>
      </c>
      <c r="P20" s="25">
        <f t="shared" si="4"/>
        <v>10000</v>
      </c>
    </row>
    <row r="21" spans="1:16" ht="30.75" customHeight="1">
      <c r="A21" s="32"/>
      <c r="B21" s="34"/>
      <c r="C21" s="17" t="s">
        <v>13</v>
      </c>
      <c r="D21" s="22"/>
      <c r="E21" s="19" t="s">
        <v>12</v>
      </c>
      <c r="F21" s="22" t="s">
        <v>12</v>
      </c>
      <c r="G21" s="19" t="s">
        <v>12</v>
      </c>
      <c r="H21" s="19"/>
      <c r="I21" s="19"/>
      <c r="J21" s="19"/>
      <c r="K21" s="19"/>
      <c r="L21" s="19"/>
      <c r="M21" s="19"/>
      <c r="N21" s="19"/>
      <c r="O21" s="19"/>
      <c r="P21" s="20"/>
    </row>
    <row r="22" spans="1:16" ht="48" customHeight="1">
      <c r="A22" s="32"/>
      <c r="B22" s="34"/>
      <c r="C22" s="21" t="s">
        <v>14</v>
      </c>
      <c r="D22" s="19">
        <v>912</v>
      </c>
      <c r="E22" s="19" t="s">
        <v>12</v>
      </c>
      <c r="F22" s="19" t="s">
        <v>12</v>
      </c>
      <c r="G22" s="22" t="s">
        <v>12</v>
      </c>
      <c r="H22" s="23">
        <v>0</v>
      </c>
      <c r="I22" s="23">
        <v>0</v>
      </c>
      <c r="J22" s="23">
        <v>0</v>
      </c>
      <c r="K22" s="23">
        <v>7000</v>
      </c>
      <c r="L22" s="23">
        <v>0</v>
      </c>
      <c r="M22" s="23">
        <v>1000</v>
      </c>
      <c r="N22" s="23">
        <v>1000</v>
      </c>
      <c r="O22" s="23">
        <v>1000</v>
      </c>
      <c r="P22" s="25">
        <f>H22+I22+J22+K22+L22+M22+N22+O22</f>
        <v>10000</v>
      </c>
    </row>
    <row r="23" spans="1:16" ht="19.5" customHeight="1">
      <c r="A23" s="32"/>
      <c r="B23" s="35"/>
      <c r="C23" s="17"/>
      <c r="D23" s="22"/>
      <c r="E23" s="19" t="s">
        <v>12</v>
      </c>
      <c r="F23" s="22" t="s">
        <v>12</v>
      </c>
      <c r="G23" s="19" t="s">
        <v>12</v>
      </c>
      <c r="H23" s="19"/>
      <c r="I23" s="19"/>
      <c r="J23" s="19"/>
      <c r="K23" s="19"/>
      <c r="L23" s="19"/>
      <c r="M23" s="19"/>
      <c r="N23" s="19"/>
      <c r="O23" s="19"/>
      <c r="P23" s="20"/>
    </row>
    <row r="24" spans="1:16" ht="30" customHeight="1">
      <c r="A24" s="33" t="s">
        <v>25</v>
      </c>
      <c r="B24" s="37" t="s">
        <v>26</v>
      </c>
      <c r="C24" s="17" t="s">
        <v>21</v>
      </c>
      <c r="D24" s="19"/>
      <c r="E24" s="22" t="s">
        <v>12</v>
      </c>
      <c r="F24" s="19" t="s">
        <v>12</v>
      </c>
      <c r="G24" s="22" t="s">
        <v>12</v>
      </c>
      <c r="H24" s="19">
        <f t="shared" ref="H24:P24" si="5">H26</f>
        <v>2353754.2799999998</v>
      </c>
      <c r="I24" s="19">
        <f t="shared" si="5"/>
        <v>2289093.44</v>
      </c>
      <c r="J24" s="19">
        <f t="shared" si="5"/>
        <v>2889820.68</v>
      </c>
      <c r="K24" s="19">
        <f t="shared" si="5"/>
        <v>6985366.6100000003</v>
      </c>
      <c r="L24" s="19">
        <f t="shared" si="5"/>
        <v>4112119.09</v>
      </c>
      <c r="M24" s="19">
        <f t="shared" si="5"/>
        <v>4269470.18</v>
      </c>
      <c r="N24" s="19">
        <f t="shared" si="5"/>
        <v>2061539.43</v>
      </c>
      <c r="O24" s="19">
        <f t="shared" si="5"/>
        <v>2076150.2</v>
      </c>
      <c r="P24" s="16">
        <f t="shared" si="5"/>
        <v>27037313.91</v>
      </c>
    </row>
    <row r="25" spans="1:16" ht="31.5" customHeight="1">
      <c r="A25" s="34"/>
      <c r="B25" s="37"/>
      <c r="C25" s="17" t="s">
        <v>13</v>
      </c>
      <c r="D25" s="22"/>
      <c r="E25" s="19" t="s">
        <v>12</v>
      </c>
      <c r="F25" s="22" t="s">
        <v>12</v>
      </c>
      <c r="G25" s="19" t="s">
        <v>12</v>
      </c>
      <c r="H25" s="19"/>
      <c r="I25" s="19"/>
      <c r="J25" s="19"/>
      <c r="K25" s="19"/>
      <c r="L25" s="19"/>
      <c r="M25" s="19"/>
      <c r="N25" s="19"/>
      <c r="O25" s="19"/>
      <c r="P25" s="20"/>
    </row>
    <row r="26" spans="1:16" ht="39" customHeight="1">
      <c r="A26" s="34"/>
      <c r="B26" s="37"/>
      <c r="C26" s="17" t="s">
        <v>14</v>
      </c>
      <c r="D26" s="19">
        <v>912</v>
      </c>
      <c r="E26" s="22" t="s">
        <v>12</v>
      </c>
      <c r="F26" s="19" t="s">
        <v>12</v>
      </c>
      <c r="G26" s="22" t="s">
        <v>12</v>
      </c>
      <c r="H26" s="19">
        <v>2353754.2799999998</v>
      </c>
      <c r="I26" s="19">
        <v>2289093.44</v>
      </c>
      <c r="J26" s="19">
        <v>2889820.68</v>
      </c>
      <c r="K26" s="19">
        <v>6985366.6100000003</v>
      </c>
      <c r="L26" s="19">
        <v>4112119.09</v>
      </c>
      <c r="M26" s="19">
        <v>4269470.18</v>
      </c>
      <c r="N26" s="19">
        <v>2061539.43</v>
      </c>
      <c r="O26" s="19">
        <v>2076150.2</v>
      </c>
      <c r="P26" s="16">
        <f>H26+I26+J26+K26+L26+M26+N26+O26</f>
        <v>27037313.91</v>
      </c>
    </row>
    <row r="27" spans="1:16">
      <c r="A27" s="35"/>
      <c r="B27" s="37"/>
      <c r="C27" s="17"/>
      <c r="D27" s="22"/>
      <c r="E27" s="19" t="s">
        <v>12</v>
      </c>
      <c r="F27" s="22" t="s">
        <v>12</v>
      </c>
      <c r="G27" s="19" t="s">
        <v>12</v>
      </c>
      <c r="H27" s="19"/>
      <c r="I27" s="19"/>
      <c r="J27" s="19"/>
      <c r="K27" s="19"/>
      <c r="L27" s="19"/>
      <c r="M27" s="19"/>
      <c r="N27" s="19"/>
      <c r="O27" s="19"/>
      <c r="P27" s="20"/>
    </row>
    <row r="28" spans="1:16" ht="33" customHeight="1">
      <c r="A28" s="32" t="s">
        <v>27</v>
      </c>
      <c r="B28" s="33" t="s">
        <v>28</v>
      </c>
      <c r="C28" s="21" t="s">
        <v>21</v>
      </c>
      <c r="D28" s="19"/>
      <c r="E28" s="22" t="s">
        <v>12</v>
      </c>
      <c r="F28" s="19" t="s">
        <v>12</v>
      </c>
      <c r="G28" s="22" t="s">
        <v>12</v>
      </c>
      <c r="H28" s="19">
        <f t="shared" ref="H28:P28" si="6">H30</f>
        <v>100152.92</v>
      </c>
      <c r="I28" s="19">
        <f t="shared" si="6"/>
        <v>160476.29999999999</v>
      </c>
      <c r="J28" s="19">
        <f t="shared" si="6"/>
        <v>221790</v>
      </c>
      <c r="K28" s="19">
        <f t="shared" si="6"/>
        <v>221790</v>
      </c>
      <c r="L28" s="19">
        <f t="shared" si="6"/>
        <v>453474</v>
      </c>
      <c r="M28" s="19">
        <f t="shared" si="6"/>
        <v>492123.2</v>
      </c>
      <c r="N28" s="19">
        <f t="shared" si="6"/>
        <v>381100</v>
      </c>
      <c r="O28" s="19">
        <f t="shared" si="6"/>
        <v>381100</v>
      </c>
      <c r="P28" s="16">
        <f t="shared" si="6"/>
        <v>2412006.42</v>
      </c>
    </row>
    <row r="29" spans="1:16" ht="30.75" customHeight="1">
      <c r="A29" s="32"/>
      <c r="B29" s="34"/>
      <c r="C29" s="17" t="s">
        <v>13</v>
      </c>
      <c r="D29" s="22"/>
      <c r="E29" s="19" t="s">
        <v>12</v>
      </c>
      <c r="F29" s="22" t="s">
        <v>12</v>
      </c>
      <c r="G29" s="19" t="s">
        <v>12</v>
      </c>
      <c r="H29" s="19"/>
      <c r="I29" s="19"/>
      <c r="J29" s="19"/>
      <c r="K29" s="19"/>
      <c r="L29" s="19"/>
      <c r="M29" s="19"/>
      <c r="N29" s="19"/>
      <c r="O29" s="19"/>
      <c r="P29" s="16"/>
    </row>
    <row r="30" spans="1:16" ht="48.75" customHeight="1">
      <c r="A30" s="32"/>
      <c r="B30" s="34"/>
      <c r="C30" s="21" t="s">
        <v>14</v>
      </c>
      <c r="D30" s="19">
        <v>912</v>
      </c>
      <c r="E30" s="22" t="s">
        <v>12</v>
      </c>
      <c r="F30" s="19" t="s">
        <v>12</v>
      </c>
      <c r="G30" s="22" t="s">
        <v>12</v>
      </c>
      <c r="H30" s="19">
        <v>100152.92</v>
      </c>
      <c r="I30" s="19">
        <v>160476.29999999999</v>
      </c>
      <c r="J30" s="19">
        <v>221790</v>
      </c>
      <c r="K30" s="19">
        <v>221790</v>
      </c>
      <c r="L30" s="19">
        <v>453474</v>
      </c>
      <c r="M30" s="19">
        <v>492123.2</v>
      </c>
      <c r="N30" s="19">
        <v>381100</v>
      </c>
      <c r="O30" s="19">
        <v>381100</v>
      </c>
      <c r="P30" s="16">
        <f>H30+I30+J30+K30+L30+M30+N30+O30</f>
        <v>2412006.42</v>
      </c>
    </row>
    <row r="31" spans="1:16">
      <c r="A31" s="32"/>
      <c r="B31" s="35"/>
      <c r="C31" s="17"/>
      <c r="D31" s="22"/>
      <c r="E31" s="19" t="s">
        <v>12</v>
      </c>
      <c r="F31" s="22" t="s">
        <v>12</v>
      </c>
      <c r="G31" s="19" t="s">
        <v>12</v>
      </c>
      <c r="H31" s="19"/>
      <c r="I31" s="19"/>
      <c r="J31" s="19"/>
      <c r="K31" s="19"/>
      <c r="L31" s="19"/>
      <c r="M31" s="19"/>
      <c r="N31" s="19"/>
      <c r="O31" s="19"/>
      <c r="P31" s="20"/>
    </row>
    <row r="32" spans="1:16" ht="30" customHeight="1">
      <c r="A32" s="33" t="s">
        <v>29</v>
      </c>
      <c r="B32" s="33" t="s">
        <v>30</v>
      </c>
      <c r="C32" s="21" t="s">
        <v>21</v>
      </c>
      <c r="D32" s="19"/>
      <c r="E32" s="22" t="s">
        <v>12</v>
      </c>
      <c r="F32" s="19" t="s">
        <v>12</v>
      </c>
      <c r="G32" s="22" t="s">
        <v>12</v>
      </c>
      <c r="H32" s="19">
        <f t="shared" ref="H32:P32" si="7">H34</f>
        <v>239854.44</v>
      </c>
      <c r="I32" s="19">
        <f t="shared" si="7"/>
        <v>394243.13</v>
      </c>
      <c r="J32" s="19">
        <f t="shared" si="7"/>
        <v>422079.1</v>
      </c>
      <c r="K32" s="19">
        <f t="shared" si="7"/>
        <v>482331.1</v>
      </c>
      <c r="L32" s="19">
        <f t="shared" si="7"/>
        <v>460644.04</v>
      </c>
      <c r="M32" s="19">
        <f t="shared" si="7"/>
        <v>539600.4</v>
      </c>
      <c r="N32" s="19">
        <f t="shared" si="7"/>
        <v>483700.4</v>
      </c>
      <c r="O32" s="19">
        <f t="shared" si="7"/>
        <v>483700.4</v>
      </c>
      <c r="P32" s="16">
        <f t="shared" si="7"/>
        <v>3506153.01</v>
      </c>
    </row>
    <row r="33" spans="1:16" ht="26.25" customHeight="1">
      <c r="A33" s="34"/>
      <c r="B33" s="34"/>
      <c r="C33" s="17" t="s">
        <v>13</v>
      </c>
      <c r="D33" s="22"/>
      <c r="E33" s="19" t="s">
        <v>12</v>
      </c>
      <c r="F33" s="22" t="s">
        <v>12</v>
      </c>
      <c r="G33" s="19" t="s">
        <v>12</v>
      </c>
      <c r="H33" s="19"/>
      <c r="I33" s="19"/>
      <c r="J33" s="19"/>
      <c r="K33" s="19"/>
      <c r="L33" s="19"/>
      <c r="M33" s="19"/>
      <c r="N33" s="19"/>
      <c r="O33" s="19"/>
      <c r="P33" s="20"/>
    </row>
    <row r="34" spans="1:16" ht="40.5" customHeight="1">
      <c r="A34" s="34"/>
      <c r="B34" s="34"/>
      <c r="C34" s="21" t="s">
        <v>14</v>
      </c>
      <c r="D34" s="19">
        <v>912</v>
      </c>
      <c r="E34" s="22" t="s">
        <v>12</v>
      </c>
      <c r="F34" s="19" t="s">
        <v>12</v>
      </c>
      <c r="G34" s="22" t="s">
        <v>12</v>
      </c>
      <c r="H34" s="19">
        <v>239854.44</v>
      </c>
      <c r="I34" s="19">
        <v>394243.13</v>
      </c>
      <c r="J34" s="19">
        <v>422079.1</v>
      </c>
      <c r="K34" s="19">
        <v>482331.1</v>
      </c>
      <c r="L34" s="19">
        <v>460644.04</v>
      </c>
      <c r="M34" s="19">
        <v>539600.4</v>
      </c>
      <c r="N34" s="19">
        <v>483700.4</v>
      </c>
      <c r="O34" s="19">
        <v>483700.4</v>
      </c>
      <c r="P34" s="16">
        <f>H34+I34+J34+K34+L34+M34+N34+O34</f>
        <v>3506153.01</v>
      </c>
    </row>
    <row r="35" spans="1:16">
      <c r="A35" s="35"/>
      <c r="B35" s="35"/>
      <c r="C35" s="17"/>
      <c r="D35" s="19"/>
      <c r="E35" s="19" t="s">
        <v>12</v>
      </c>
      <c r="F35" s="19" t="s">
        <v>12</v>
      </c>
      <c r="G35" s="19" t="s">
        <v>12</v>
      </c>
      <c r="H35" s="19"/>
      <c r="I35" s="19"/>
      <c r="J35" s="19"/>
      <c r="K35" s="19"/>
      <c r="L35" s="19"/>
      <c r="M35" s="19"/>
      <c r="N35" s="19"/>
      <c r="O35" s="19"/>
      <c r="P35" s="20"/>
    </row>
  </sheetData>
  <mergeCells count="27">
    <mergeCell ref="A4:A7"/>
    <mergeCell ref="B4:B7"/>
    <mergeCell ref="G1:P1"/>
    <mergeCell ref="C4:C7"/>
    <mergeCell ref="D4:G5"/>
    <mergeCell ref="H4:P4"/>
    <mergeCell ref="H5:P5"/>
    <mergeCell ref="D6:D7"/>
    <mergeCell ref="F6:F7"/>
    <mergeCell ref="G6:G7"/>
    <mergeCell ref="H6:H7"/>
    <mergeCell ref="A28:A31"/>
    <mergeCell ref="B28:B31"/>
    <mergeCell ref="A32:A35"/>
    <mergeCell ref="B32:B35"/>
    <mergeCell ref="A3:P3"/>
    <mergeCell ref="A16:A19"/>
    <mergeCell ref="B16:B19"/>
    <mergeCell ref="A20:A23"/>
    <mergeCell ref="B20:B23"/>
    <mergeCell ref="A24:A27"/>
    <mergeCell ref="B24:B27"/>
    <mergeCell ref="P6:P7"/>
    <mergeCell ref="A8:A11"/>
    <mergeCell ref="B8:B11"/>
    <mergeCell ref="A12:A15"/>
    <mergeCell ref="B12:B15"/>
  </mergeCells>
  <pageMargins left="0.11811023622047245" right="0.11811023622047245" top="0.15748031496062992" bottom="0.15748031496062992" header="0" footer="0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60"/>
  <sheetViews>
    <sheetView tabSelected="1" topLeftCell="B2" zoomScale="90" zoomScaleNormal="90" workbookViewId="0">
      <selection activeCell="J10" sqref="J10"/>
    </sheetView>
  </sheetViews>
  <sheetFormatPr defaultRowHeight="15"/>
  <cols>
    <col min="1" max="1" width="10.85546875" customWidth="1"/>
    <col min="2" max="2" width="17.85546875" customWidth="1"/>
    <col min="3" max="3" width="13.28515625" customWidth="1"/>
    <col min="4" max="4" width="11" customWidth="1"/>
    <col min="5" max="6" width="11.5703125" customWidth="1"/>
    <col min="7" max="7" width="10.140625" customWidth="1"/>
    <col min="8" max="8" width="11.42578125" customWidth="1"/>
    <col min="9" max="9" width="10.85546875" customWidth="1"/>
    <col min="10" max="11" width="11.42578125" customWidth="1"/>
    <col min="12" max="12" width="12.28515625" customWidth="1"/>
  </cols>
  <sheetData>
    <row r="2" spans="1:13" ht="61.5" customHeight="1">
      <c r="A2" s="3"/>
      <c r="B2" s="3"/>
      <c r="C2" s="3"/>
      <c r="D2" s="67" t="s">
        <v>57</v>
      </c>
      <c r="E2" s="67"/>
      <c r="F2" s="67"/>
      <c r="G2" s="67"/>
      <c r="H2" s="67"/>
      <c r="I2" s="67"/>
      <c r="J2" s="67"/>
      <c r="K2" s="67"/>
      <c r="L2" s="67"/>
      <c r="M2" s="3"/>
    </row>
    <row r="3" spans="1:13" ht="49.5" customHeight="1">
      <c r="A3" s="69" t="s">
        <v>47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4"/>
    </row>
    <row r="4" spans="1:13" ht="15.75">
      <c r="A4" s="3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64" t="s">
        <v>35</v>
      </c>
      <c r="B5" s="64" t="s">
        <v>36</v>
      </c>
      <c r="C5" s="64" t="s">
        <v>37</v>
      </c>
      <c r="D5" s="65"/>
      <c r="E5" s="65"/>
      <c r="F5" s="65"/>
      <c r="G5" s="65"/>
      <c r="H5" s="65"/>
      <c r="I5" s="65"/>
      <c r="J5" s="65"/>
      <c r="K5" s="65"/>
      <c r="L5" s="66"/>
      <c r="M5" s="4"/>
    </row>
    <row r="6" spans="1:13" ht="22.5">
      <c r="A6" s="64"/>
      <c r="B6" s="64"/>
      <c r="C6" s="64"/>
      <c r="D6" s="26" t="s">
        <v>32</v>
      </c>
      <c r="E6" s="26" t="s">
        <v>33</v>
      </c>
      <c r="F6" s="26" t="s">
        <v>34</v>
      </c>
      <c r="G6" s="26" t="s">
        <v>56</v>
      </c>
      <c r="H6" s="26" t="s">
        <v>58</v>
      </c>
      <c r="I6" s="26" t="s">
        <v>59</v>
      </c>
      <c r="J6" s="26" t="s">
        <v>60</v>
      </c>
      <c r="K6" s="26" t="s">
        <v>62</v>
      </c>
      <c r="L6" s="26" t="s">
        <v>63</v>
      </c>
      <c r="M6" s="5"/>
    </row>
    <row r="7" spans="1:13" ht="15.75">
      <c r="A7" s="62" t="s">
        <v>38</v>
      </c>
      <c r="B7" s="62" t="s">
        <v>46</v>
      </c>
      <c r="C7" s="27" t="s">
        <v>39</v>
      </c>
      <c r="D7" s="28">
        <f>D12+D10</f>
        <v>5148477.92</v>
      </c>
      <c r="E7" s="28">
        <f>E12+E10</f>
        <v>4159533.25</v>
      </c>
      <c r="F7" s="28">
        <f t="shared" ref="F7:G7" si="0">F12+F10</f>
        <v>6243124.7700000005</v>
      </c>
      <c r="G7" s="28">
        <f t="shared" si="0"/>
        <v>9224712.7100000009</v>
      </c>
      <c r="H7" s="28">
        <f>H12+H10</f>
        <v>6365992.870000001</v>
      </c>
      <c r="I7" s="28">
        <f>I12+I10</f>
        <v>9499429.370000001</v>
      </c>
      <c r="J7" s="28">
        <f>J12+J10</f>
        <v>4814772.83</v>
      </c>
      <c r="K7" s="28">
        <f>K12+K10</f>
        <v>4834883.5999999996</v>
      </c>
      <c r="L7" s="28">
        <f>L12+L10</f>
        <v>50290927.32</v>
      </c>
      <c r="M7" s="6"/>
    </row>
    <row r="8" spans="1:13" ht="17.25" customHeight="1">
      <c r="A8" s="63"/>
      <c r="B8" s="63"/>
      <c r="C8" s="27" t="s">
        <v>40</v>
      </c>
      <c r="D8" s="29"/>
      <c r="E8" s="29"/>
      <c r="F8" s="29"/>
      <c r="G8" s="29"/>
      <c r="H8" s="29"/>
      <c r="I8" s="29"/>
      <c r="J8" s="29"/>
      <c r="K8" s="29"/>
      <c r="L8" s="29"/>
      <c r="M8" s="6"/>
    </row>
    <row r="9" spans="1:13" ht="25.5" customHeight="1">
      <c r="A9" s="63"/>
      <c r="B9" s="63"/>
      <c r="C9" s="27" t="s">
        <v>41</v>
      </c>
      <c r="D9" s="29">
        <f t="shared" ref="D9:L9" si="1">D16+D24+D31</f>
        <v>0</v>
      </c>
      <c r="E9" s="29">
        <f>E16+E24+E31</f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f t="shared" si="1"/>
        <v>0</v>
      </c>
      <c r="M9" s="6"/>
    </row>
    <row r="10" spans="1:13" ht="15" customHeight="1">
      <c r="A10" s="63"/>
      <c r="B10" s="63"/>
      <c r="C10" s="27" t="s">
        <v>42</v>
      </c>
      <c r="D10" s="30">
        <f t="shared" ref="D10:K10" si="2">D17+D25+D32+D40+D48+D56</f>
        <v>2055545</v>
      </c>
      <c r="E10" s="30">
        <f t="shared" si="2"/>
        <v>1013523.25</v>
      </c>
      <c r="F10" s="30">
        <f t="shared" si="2"/>
        <v>2561286.9900000002</v>
      </c>
      <c r="G10" s="31">
        <f t="shared" si="2"/>
        <v>5443902</v>
      </c>
      <c r="H10" s="30">
        <f t="shared" si="2"/>
        <v>2812323.1</v>
      </c>
      <c r="I10" s="30">
        <f t="shared" si="2"/>
        <v>5429003.2000000002</v>
      </c>
      <c r="J10" s="31">
        <f t="shared" si="2"/>
        <v>1626033</v>
      </c>
      <c r="K10" s="31">
        <f t="shared" si="2"/>
        <v>1626033</v>
      </c>
      <c r="L10" s="28">
        <f>D10+E10+F10+G10+H10+I10+J10+K10</f>
        <v>22567649.539999999</v>
      </c>
      <c r="M10" s="6"/>
    </row>
    <row r="11" spans="1:13" ht="27" customHeight="1">
      <c r="A11" s="63"/>
      <c r="B11" s="63"/>
      <c r="C11" s="27" t="s">
        <v>43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6"/>
    </row>
    <row r="12" spans="1:13" ht="16.5" customHeight="1">
      <c r="A12" s="63"/>
      <c r="B12" s="63"/>
      <c r="C12" s="27" t="s">
        <v>44</v>
      </c>
      <c r="D12" s="30">
        <f t="shared" ref="D12:K12" si="3">D19+D27+D34+D42+D50+D58</f>
        <v>3092932.92</v>
      </c>
      <c r="E12" s="30">
        <f>E19+E27+E34+E42+E50+E58</f>
        <v>3146010</v>
      </c>
      <c r="F12" s="30">
        <f t="shared" si="3"/>
        <v>3681837.7800000003</v>
      </c>
      <c r="G12" s="30">
        <f t="shared" si="3"/>
        <v>3780810.71</v>
      </c>
      <c r="H12" s="30">
        <f t="shared" si="3"/>
        <v>3553669.7700000005</v>
      </c>
      <c r="I12" s="30">
        <f t="shared" si="3"/>
        <v>4070426.17</v>
      </c>
      <c r="J12" s="30">
        <f t="shared" si="3"/>
        <v>3188739.8299999996</v>
      </c>
      <c r="K12" s="30">
        <f t="shared" si="3"/>
        <v>3208850.6</v>
      </c>
      <c r="L12" s="28">
        <f>D12+E12+F12+G12+H12+I12+J12+K12</f>
        <v>27723277.780000001</v>
      </c>
      <c r="M12" s="6"/>
    </row>
    <row r="13" spans="1:13" ht="15.75">
      <c r="A13" s="62" t="s">
        <v>16</v>
      </c>
      <c r="B13" s="70" t="s">
        <v>48</v>
      </c>
      <c r="C13" s="27" t="s">
        <v>39</v>
      </c>
      <c r="D13" s="29">
        <f t="shared" ref="D13:K13" si="4">D15</f>
        <v>2451716.25</v>
      </c>
      <c r="E13" s="29">
        <f t="shared" si="4"/>
        <v>1314872.5</v>
      </c>
      <c r="F13" s="29">
        <f t="shared" si="4"/>
        <v>2708434.99</v>
      </c>
      <c r="G13" s="29">
        <f t="shared" si="4"/>
        <v>1527225</v>
      </c>
      <c r="H13" s="29">
        <f t="shared" si="4"/>
        <v>1338755.74</v>
      </c>
      <c r="I13" s="29">
        <f t="shared" si="4"/>
        <v>4196235.59</v>
      </c>
      <c r="J13" s="29">
        <f t="shared" si="4"/>
        <v>1886433</v>
      </c>
      <c r="K13" s="29">
        <f t="shared" si="4"/>
        <v>1891933</v>
      </c>
      <c r="L13" s="29">
        <f>D13+E13+F13+G13+H13+I13+J13+K13</f>
        <v>17315606.07</v>
      </c>
      <c r="M13" s="6"/>
    </row>
    <row r="14" spans="1:13" ht="16.5" customHeight="1">
      <c r="A14" s="63"/>
      <c r="B14" s="71"/>
      <c r="C14" s="27" t="s">
        <v>40</v>
      </c>
      <c r="D14" s="29"/>
      <c r="E14" s="29"/>
      <c r="F14" s="29"/>
      <c r="G14" s="29"/>
      <c r="H14" s="29"/>
      <c r="I14" s="29"/>
      <c r="J14" s="29"/>
      <c r="K14" s="29"/>
      <c r="L14" s="29"/>
      <c r="M14" s="6"/>
    </row>
    <row r="15" spans="1:13" ht="39" customHeight="1">
      <c r="A15" s="63"/>
      <c r="B15" s="71"/>
      <c r="C15" s="27" t="s">
        <v>14</v>
      </c>
      <c r="D15" s="31">
        <f t="shared" ref="D15" si="5">D17+D19</f>
        <v>2451716.25</v>
      </c>
      <c r="E15" s="29">
        <f>E19+E17</f>
        <v>1314872.5</v>
      </c>
      <c r="F15" s="29">
        <f>F19+F17</f>
        <v>2708434.99</v>
      </c>
      <c r="G15" s="31">
        <f t="shared" ref="G15:K15" si="6">G17+G19</f>
        <v>1527225</v>
      </c>
      <c r="H15" s="31">
        <f t="shared" si="6"/>
        <v>1338755.74</v>
      </c>
      <c r="I15" s="31">
        <f t="shared" si="6"/>
        <v>4196235.59</v>
      </c>
      <c r="J15" s="31">
        <f t="shared" si="6"/>
        <v>1886433</v>
      </c>
      <c r="K15" s="31">
        <f t="shared" si="6"/>
        <v>1891933</v>
      </c>
      <c r="L15" s="29">
        <f>D15+E15+F15+G15+H15+I15+J15+K15</f>
        <v>17315606.07</v>
      </c>
      <c r="M15" s="6"/>
    </row>
    <row r="16" spans="1:13" ht="25.5" customHeight="1">
      <c r="A16" s="63"/>
      <c r="B16" s="71"/>
      <c r="C16" s="27" t="s">
        <v>41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6"/>
    </row>
    <row r="17" spans="1:13" ht="14.25" customHeight="1">
      <c r="A17" s="63"/>
      <c r="B17" s="71"/>
      <c r="C17" s="27" t="s">
        <v>42</v>
      </c>
      <c r="D17" s="29">
        <v>1950000</v>
      </c>
      <c r="E17" s="29">
        <v>849607</v>
      </c>
      <c r="F17" s="29">
        <v>2335434.9900000002</v>
      </c>
      <c r="G17" s="29">
        <v>853925</v>
      </c>
      <c r="H17" s="29">
        <v>881566</v>
      </c>
      <c r="I17" s="29">
        <v>3409533</v>
      </c>
      <c r="J17" s="29">
        <v>1320533</v>
      </c>
      <c r="K17" s="29">
        <v>1320533</v>
      </c>
      <c r="L17" s="29">
        <f>D17+E17+F17+G17+H17+I17+J17+K17</f>
        <v>12921131.99</v>
      </c>
      <c r="M17" s="6"/>
    </row>
    <row r="18" spans="1:13" ht="26.25" customHeight="1">
      <c r="A18" s="63"/>
      <c r="B18" s="71"/>
      <c r="C18" s="27" t="s">
        <v>43</v>
      </c>
      <c r="D18" s="29">
        <v>0</v>
      </c>
      <c r="E18" s="29">
        <v>0</v>
      </c>
      <c r="F18" s="29">
        <v>0</v>
      </c>
      <c r="G18" s="29"/>
      <c r="H18" s="29"/>
      <c r="I18" s="29"/>
      <c r="J18" s="29"/>
      <c r="K18" s="29"/>
      <c r="L18" s="29"/>
      <c r="M18" s="6"/>
    </row>
    <row r="19" spans="1:13" ht="12.75" customHeight="1">
      <c r="A19" s="63"/>
      <c r="B19" s="71"/>
      <c r="C19" s="27" t="s">
        <v>44</v>
      </c>
      <c r="D19" s="29">
        <v>501716.25</v>
      </c>
      <c r="E19" s="29">
        <v>465265.5</v>
      </c>
      <c r="F19" s="29">
        <v>373000</v>
      </c>
      <c r="G19" s="29">
        <v>673300</v>
      </c>
      <c r="H19" s="29">
        <v>457189.74</v>
      </c>
      <c r="I19" s="29">
        <v>786702.59</v>
      </c>
      <c r="J19" s="29">
        <v>565900</v>
      </c>
      <c r="K19" s="29">
        <v>571400</v>
      </c>
      <c r="L19" s="29">
        <f>D19+E19+F19+G19+H19+I19+J19+K19</f>
        <v>4394474.08</v>
      </c>
      <c r="M19" s="6"/>
    </row>
    <row r="20" spans="1:13" ht="24.75" customHeight="1">
      <c r="A20" s="63"/>
      <c r="B20" s="71"/>
      <c r="C20" s="27" t="s">
        <v>45</v>
      </c>
      <c r="D20" s="29">
        <v>0</v>
      </c>
      <c r="E20" s="29">
        <v>0</v>
      </c>
      <c r="F20" s="29">
        <v>0</v>
      </c>
      <c r="G20" s="29"/>
      <c r="H20" s="29"/>
      <c r="I20" s="29"/>
      <c r="J20" s="29"/>
      <c r="K20" s="29"/>
      <c r="L20" s="29">
        <v>0</v>
      </c>
      <c r="M20" s="6"/>
    </row>
    <row r="21" spans="1:13" ht="15.75">
      <c r="A21" s="62" t="s">
        <v>19</v>
      </c>
      <c r="B21" s="62" t="s">
        <v>49</v>
      </c>
      <c r="C21" s="27" t="s">
        <v>39</v>
      </c>
      <c r="D21" s="29">
        <f t="shared" ref="D21:F21" si="7">D23</f>
        <v>3000</v>
      </c>
      <c r="E21" s="29">
        <f t="shared" si="7"/>
        <v>848</v>
      </c>
      <c r="F21" s="29">
        <f t="shared" si="7"/>
        <v>1000</v>
      </c>
      <c r="G21" s="29">
        <f>G23</f>
        <v>1000</v>
      </c>
      <c r="H21" s="29">
        <f>H23</f>
        <v>1000</v>
      </c>
      <c r="I21" s="29">
        <f>I23</f>
        <v>1000</v>
      </c>
      <c r="J21" s="29">
        <f>J23</f>
        <v>1000</v>
      </c>
      <c r="K21" s="29">
        <f>K23</f>
        <v>1000</v>
      </c>
      <c r="L21" s="29">
        <f>D21+E21+F21+G21+H21+I21+J21+K21</f>
        <v>9848</v>
      </c>
      <c r="M21" s="6"/>
    </row>
    <row r="22" spans="1:13" ht="17.25" customHeight="1">
      <c r="A22" s="63"/>
      <c r="B22" s="63"/>
      <c r="C22" s="27" t="s">
        <v>40</v>
      </c>
      <c r="D22" s="29"/>
      <c r="E22" s="29"/>
      <c r="F22" s="29"/>
      <c r="G22" s="29"/>
      <c r="H22" s="29"/>
      <c r="I22" s="29"/>
      <c r="J22" s="29"/>
      <c r="K22" s="29"/>
      <c r="L22" s="29"/>
      <c r="M22" s="6"/>
    </row>
    <row r="23" spans="1:13" ht="39.75" customHeight="1">
      <c r="A23" s="63"/>
      <c r="B23" s="63"/>
      <c r="C23" s="27" t="s">
        <v>14</v>
      </c>
      <c r="D23" s="29">
        <f>D27</f>
        <v>3000</v>
      </c>
      <c r="E23" s="29">
        <f>E27</f>
        <v>848</v>
      </c>
      <c r="F23" s="29">
        <f t="shared" ref="F23" si="8">F27</f>
        <v>1000</v>
      </c>
      <c r="G23" s="29">
        <f>G27</f>
        <v>1000</v>
      </c>
      <c r="H23" s="29">
        <f>H27</f>
        <v>1000</v>
      </c>
      <c r="I23" s="29">
        <f>I27</f>
        <v>1000</v>
      </c>
      <c r="J23" s="29">
        <f>J27</f>
        <v>1000</v>
      </c>
      <c r="K23" s="29">
        <f>K27</f>
        <v>1000</v>
      </c>
      <c r="L23" s="29">
        <f>D23+E23+F23+G23+H23+I23+J23+K23</f>
        <v>9848</v>
      </c>
      <c r="M23" s="6"/>
    </row>
    <row r="24" spans="1:13" ht="26.25" customHeight="1">
      <c r="A24" s="63"/>
      <c r="B24" s="63"/>
      <c r="C24" s="27" t="s">
        <v>41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6"/>
    </row>
    <row r="25" spans="1:13" ht="13.5" customHeight="1">
      <c r="A25" s="63"/>
      <c r="B25" s="63"/>
      <c r="C25" s="27" t="s">
        <v>42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6"/>
    </row>
    <row r="26" spans="1:13" ht="27.75" customHeight="1">
      <c r="A26" s="63"/>
      <c r="B26" s="63"/>
      <c r="C26" s="27" t="s">
        <v>43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6"/>
    </row>
    <row r="27" spans="1:13" ht="18.75" customHeight="1">
      <c r="A27" s="63"/>
      <c r="B27" s="63"/>
      <c r="C27" s="27" t="s">
        <v>44</v>
      </c>
      <c r="D27" s="29">
        <v>3000</v>
      </c>
      <c r="E27" s="29">
        <v>848</v>
      </c>
      <c r="F27" s="29">
        <v>1000</v>
      </c>
      <c r="G27" s="29">
        <v>1000</v>
      </c>
      <c r="H27" s="29">
        <v>1000</v>
      </c>
      <c r="I27" s="29">
        <v>1000</v>
      </c>
      <c r="J27" s="29">
        <v>1000</v>
      </c>
      <c r="K27" s="29">
        <v>1000</v>
      </c>
      <c r="L27" s="29">
        <f>D27+E27+F27+G27+H27+I27+J27+K27</f>
        <v>9848</v>
      </c>
      <c r="M27" s="6"/>
    </row>
    <row r="28" spans="1:13" ht="15.75">
      <c r="A28" s="68" t="s">
        <v>22</v>
      </c>
      <c r="B28" s="68" t="s">
        <v>50</v>
      </c>
      <c r="C28" s="27" t="s">
        <v>39</v>
      </c>
      <c r="D28" s="29">
        <f t="shared" ref="D28:F28" si="9">D30</f>
        <v>0</v>
      </c>
      <c r="E28" s="29">
        <f t="shared" si="9"/>
        <v>0</v>
      </c>
      <c r="F28" s="29">
        <f t="shared" si="9"/>
        <v>0</v>
      </c>
      <c r="G28" s="29">
        <f>G30</f>
        <v>7000</v>
      </c>
      <c r="H28" s="29">
        <f>H30</f>
        <v>0</v>
      </c>
      <c r="I28" s="29">
        <f>I30</f>
        <v>1000</v>
      </c>
      <c r="J28" s="29">
        <f>J30</f>
        <v>1000</v>
      </c>
      <c r="K28" s="29">
        <f>K30</f>
        <v>1000</v>
      </c>
      <c r="L28" s="29">
        <f>D28+E28+F28+G28+H28+I28+J28+K28</f>
        <v>10000</v>
      </c>
      <c r="M28" s="6"/>
    </row>
    <row r="29" spans="1:13" ht="16.5" customHeight="1">
      <c r="A29" s="68"/>
      <c r="B29" s="68"/>
      <c r="C29" s="27" t="s">
        <v>40</v>
      </c>
      <c r="D29" s="29"/>
      <c r="E29" s="29"/>
      <c r="F29" s="29"/>
      <c r="G29" s="29"/>
      <c r="H29" s="29"/>
      <c r="I29" s="29"/>
      <c r="J29" s="29"/>
      <c r="K29" s="29"/>
      <c r="L29" s="29">
        <f>D29+E29+F29</f>
        <v>0</v>
      </c>
      <c r="M29" s="6"/>
    </row>
    <row r="30" spans="1:13" ht="40.5" customHeight="1">
      <c r="A30" s="68"/>
      <c r="B30" s="68"/>
      <c r="C30" s="27" t="s">
        <v>14</v>
      </c>
      <c r="D30" s="29">
        <f t="shared" ref="D30:F30" si="10">D34</f>
        <v>0</v>
      </c>
      <c r="E30" s="29">
        <f t="shared" si="10"/>
        <v>0</v>
      </c>
      <c r="F30" s="29">
        <f t="shared" si="10"/>
        <v>0</v>
      </c>
      <c r="G30" s="29">
        <f>G34</f>
        <v>7000</v>
      </c>
      <c r="H30" s="29">
        <f>H34</f>
        <v>0</v>
      </c>
      <c r="I30" s="29">
        <f>I34</f>
        <v>1000</v>
      </c>
      <c r="J30" s="29">
        <f>J34</f>
        <v>1000</v>
      </c>
      <c r="K30" s="29">
        <f>K34</f>
        <v>1000</v>
      </c>
      <c r="L30" s="29">
        <f>D30+E30+F30+G30+H30+I30+J30+K30</f>
        <v>10000</v>
      </c>
      <c r="M30" s="6"/>
    </row>
    <row r="31" spans="1:13" ht="26.25" customHeight="1">
      <c r="A31" s="68"/>
      <c r="B31" s="68"/>
      <c r="C31" s="27" t="s">
        <v>41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6"/>
    </row>
    <row r="32" spans="1:13" ht="13.5" customHeight="1">
      <c r="A32" s="68"/>
      <c r="B32" s="68"/>
      <c r="C32" s="27" t="s">
        <v>42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6"/>
    </row>
    <row r="33" spans="1:13" ht="26.25" customHeight="1">
      <c r="A33" s="68"/>
      <c r="B33" s="68"/>
      <c r="C33" s="27" t="s">
        <v>43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/>
      <c r="M33" s="6"/>
    </row>
    <row r="34" spans="1:13" ht="12" customHeight="1">
      <c r="A34" s="68"/>
      <c r="B34" s="68"/>
      <c r="C34" s="27" t="s">
        <v>44</v>
      </c>
      <c r="D34" s="29">
        <v>0</v>
      </c>
      <c r="E34" s="29">
        <v>0</v>
      </c>
      <c r="F34" s="29">
        <v>0</v>
      </c>
      <c r="G34" s="29">
        <v>7000</v>
      </c>
      <c r="H34" s="29">
        <v>0</v>
      </c>
      <c r="I34" s="29">
        <v>1000</v>
      </c>
      <c r="J34" s="29">
        <v>1000</v>
      </c>
      <c r="K34" s="29">
        <v>1000</v>
      </c>
      <c r="L34" s="29">
        <f>D34+E34+F34+G34+H34+I34+J34+K34</f>
        <v>10000</v>
      </c>
      <c r="M34" s="6"/>
    </row>
    <row r="35" spans="1:13" ht="27" customHeight="1">
      <c r="A35" s="68"/>
      <c r="B35" s="68"/>
      <c r="C35" s="27" t="s">
        <v>45</v>
      </c>
      <c r="D35" s="29">
        <v>0</v>
      </c>
      <c r="E35" s="29">
        <v>0</v>
      </c>
      <c r="F35" s="29">
        <v>0</v>
      </c>
      <c r="G35" s="29"/>
      <c r="H35" s="29"/>
      <c r="I35" s="29"/>
      <c r="J35" s="29"/>
      <c r="K35" s="29"/>
      <c r="L35" s="29">
        <v>0</v>
      </c>
      <c r="M35" s="6"/>
    </row>
    <row r="36" spans="1:13" ht="15.75">
      <c r="A36" s="68" t="s">
        <v>25</v>
      </c>
      <c r="B36" s="68" t="s">
        <v>51</v>
      </c>
      <c r="C36" s="27" t="s">
        <v>39</v>
      </c>
      <c r="D36" s="29">
        <f t="shared" ref="D36:E36" si="11">D38</f>
        <v>2353754.2799999998</v>
      </c>
      <c r="E36" s="29">
        <f t="shared" si="11"/>
        <v>2289093.4</v>
      </c>
      <c r="F36" s="29">
        <f t="shared" ref="F36:K36" si="12">F38</f>
        <v>2889820.68</v>
      </c>
      <c r="G36" s="28">
        <f t="shared" si="12"/>
        <v>6985366.6099999994</v>
      </c>
      <c r="H36" s="29">
        <f t="shared" si="12"/>
        <v>4112119.0900000003</v>
      </c>
      <c r="I36" s="29">
        <f t="shared" si="12"/>
        <v>4269470.18</v>
      </c>
      <c r="J36" s="29">
        <f t="shared" si="12"/>
        <v>2061539.43</v>
      </c>
      <c r="K36" s="29">
        <f t="shared" si="12"/>
        <v>2076150.2</v>
      </c>
      <c r="L36" s="29">
        <f>D36+E36+F36+G36+H36+I36+J36+K36</f>
        <v>27037313.869999997</v>
      </c>
      <c r="M36" s="6"/>
    </row>
    <row r="37" spans="1:13" ht="15" customHeight="1">
      <c r="A37" s="68"/>
      <c r="B37" s="68"/>
      <c r="C37" s="27" t="s">
        <v>40</v>
      </c>
      <c r="D37" s="29"/>
      <c r="E37" s="29"/>
      <c r="F37" s="29"/>
      <c r="G37" s="29"/>
      <c r="H37" s="29"/>
      <c r="I37" s="29"/>
      <c r="J37" s="29"/>
      <c r="K37" s="29"/>
      <c r="L37" s="29">
        <f t="shared" ref="L37" si="13">D37+E37+F37</f>
        <v>0</v>
      </c>
      <c r="M37" s="6"/>
    </row>
    <row r="38" spans="1:13" ht="37.5" customHeight="1">
      <c r="A38" s="68"/>
      <c r="B38" s="68"/>
      <c r="C38" s="27" t="s">
        <v>14</v>
      </c>
      <c r="D38" s="31">
        <f t="shared" ref="D38:K38" si="14">D40+D42</f>
        <v>2353754.2799999998</v>
      </c>
      <c r="E38" s="31">
        <f t="shared" si="14"/>
        <v>2289093.4</v>
      </c>
      <c r="F38" s="31">
        <f t="shared" si="14"/>
        <v>2889820.68</v>
      </c>
      <c r="G38" s="30">
        <f t="shared" si="14"/>
        <v>6985366.6099999994</v>
      </c>
      <c r="H38" s="31">
        <f t="shared" si="14"/>
        <v>4112119.0900000003</v>
      </c>
      <c r="I38" s="31">
        <f t="shared" si="14"/>
        <v>4269470.18</v>
      </c>
      <c r="J38" s="31">
        <f t="shared" si="14"/>
        <v>2061539.43</v>
      </c>
      <c r="K38" s="31">
        <f t="shared" si="14"/>
        <v>2076150.2</v>
      </c>
      <c r="L38" s="29">
        <f>D38+E38+F38+G38+H38+I38+J38+K38</f>
        <v>27037313.869999997</v>
      </c>
      <c r="M38" s="6"/>
    </row>
    <row r="39" spans="1:13" ht="22.5">
      <c r="A39" s="68"/>
      <c r="B39" s="68"/>
      <c r="C39" s="27" t="s">
        <v>41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6"/>
    </row>
    <row r="40" spans="1:13" ht="15.75">
      <c r="A40" s="68"/>
      <c r="B40" s="68"/>
      <c r="C40" s="27" t="s">
        <v>42</v>
      </c>
      <c r="D40" s="29">
        <v>15150</v>
      </c>
      <c r="E40" s="29">
        <v>13256.25</v>
      </c>
      <c r="F40" s="29">
        <v>15152</v>
      </c>
      <c r="G40" s="29">
        <v>4379277</v>
      </c>
      <c r="H40" s="29">
        <v>1499957.1</v>
      </c>
      <c r="I40" s="29">
        <v>1561170.2</v>
      </c>
      <c r="J40" s="29">
        <v>0</v>
      </c>
      <c r="K40" s="29">
        <v>0</v>
      </c>
      <c r="L40" s="29">
        <f>D40+E40+F40+G40+H40+I40+J40+K40</f>
        <v>7483962.5499999998</v>
      </c>
      <c r="M40" s="6"/>
    </row>
    <row r="41" spans="1:13" ht="22.5">
      <c r="A41" s="68"/>
      <c r="B41" s="68"/>
      <c r="C41" s="27" t="s">
        <v>43</v>
      </c>
      <c r="D41" s="29">
        <v>0</v>
      </c>
      <c r="E41" s="29">
        <v>0</v>
      </c>
      <c r="F41" s="29">
        <v>0</v>
      </c>
      <c r="G41" s="29"/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6"/>
    </row>
    <row r="42" spans="1:13" ht="15" customHeight="1">
      <c r="A42" s="68"/>
      <c r="B42" s="68"/>
      <c r="C42" s="27" t="s">
        <v>44</v>
      </c>
      <c r="D42" s="29">
        <v>2338604.2799999998</v>
      </c>
      <c r="E42" s="29">
        <v>2275837.15</v>
      </c>
      <c r="F42" s="29">
        <v>2874668.68</v>
      </c>
      <c r="G42" s="28">
        <v>2606089.61</v>
      </c>
      <c r="H42" s="29">
        <v>2612161.9900000002</v>
      </c>
      <c r="I42" s="29">
        <v>2708299.98</v>
      </c>
      <c r="J42" s="29">
        <v>2061539.43</v>
      </c>
      <c r="K42" s="29">
        <v>2076150.2</v>
      </c>
      <c r="L42" s="29">
        <f>D42+E42+F42+G42+H42+I42+J42+K42</f>
        <v>19553351.32</v>
      </c>
      <c r="M42" s="6"/>
    </row>
    <row r="43" spans="1:13" ht="25.5" customHeight="1">
      <c r="A43" s="68"/>
      <c r="B43" s="68"/>
      <c r="C43" s="27" t="s">
        <v>45</v>
      </c>
      <c r="D43" s="29">
        <v>0</v>
      </c>
      <c r="E43" s="29">
        <v>0</v>
      </c>
      <c r="F43" s="29">
        <v>0</v>
      </c>
      <c r="G43" s="29"/>
      <c r="H43" s="29"/>
      <c r="I43" s="29"/>
      <c r="J43" s="29"/>
      <c r="K43" s="29"/>
      <c r="L43" s="29">
        <v>0</v>
      </c>
      <c r="M43" s="6"/>
    </row>
    <row r="44" spans="1:13">
      <c r="A44" s="68" t="s">
        <v>27</v>
      </c>
      <c r="B44" s="68" t="s">
        <v>52</v>
      </c>
      <c r="C44" s="27" t="s">
        <v>39</v>
      </c>
      <c r="D44" s="29">
        <f t="shared" ref="D44:E44" si="15">D46</f>
        <v>100152.95</v>
      </c>
      <c r="E44" s="29">
        <f t="shared" si="15"/>
        <v>160476.22</v>
      </c>
      <c r="F44" s="29">
        <f>F46</f>
        <v>221790</v>
      </c>
      <c r="G44" s="29">
        <f>G46</f>
        <v>221790</v>
      </c>
      <c r="H44" s="29">
        <f>H46</f>
        <v>453474</v>
      </c>
      <c r="I44" s="29">
        <f>I46</f>
        <v>492123.2</v>
      </c>
      <c r="J44" s="28">
        <f>J49+J47</f>
        <v>0</v>
      </c>
      <c r="K44" s="28">
        <f>K49+K47</f>
        <v>0</v>
      </c>
      <c r="L44" s="29">
        <f>D44+E44+F44+G44+H44+I44+J44+K44</f>
        <v>1649806.3699999999</v>
      </c>
      <c r="M44" s="4"/>
    </row>
    <row r="45" spans="1:13">
      <c r="A45" s="68"/>
      <c r="B45" s="68"/>
      <c r="C45" s="27" t="s">
        <v>40</v>
      </c>
      <c r="D45" s="29"/>
      <c r="E45" s="29"/>
      <c r="F45" s="29"/>
      <c r="G45" s="29"/>
      <c r="H45" s="29"/>
      <c r="I45" s="29"/>
      <c r="J45" s="29"/>
      <c r="K45" s="29"/>
      <c r="L45" s="29">
        <f t="shared" ref="L45" si="16">D45+E45+F45</f>
        <v>0</v>
      </c>
      <c r="M45" s="4"/>
    </row>
    <row r="46" spans="1:13" ht="41.25" customHeight="1">
      <c r="A46" s="68"/>
      <c r="B46" s="68"/>
      <c r="C46" s="27" t="s">
        <v>14</v>
      </c>
      <c r="D46" s="31">
        <f t="shared" ref="D46:K46" si="17">D48+D50</f>
        <v>100152.95</v>
      </c>
      <c r="E46" s="31">
        <f t="shared" si="17"/>
        <v>160476.22</v>
      </c>
      <c r="F46" s="31">
        <f t="shared" si="17"/>
        <v>221790</v>
      </c>
      <c r="G46" s="31">
        <f t="shared" si="17"/>
        <v>221790</v>
      </c>
      <c r="H46" s="31">
        <f t="shared" si="17"/>
        <v>453474</v>
      </c>
      <c r="I46" s="31">
        <f t="shared" si="17"/>
        <v>492123.2</v>
      </c>
      <c r="J46" s="31">
        <f t="shared" si="17"/>
        <v>381100</v>
      </c>
      <c r="K46" s="31">
        <f t="shared" si="17"/>
        <v>381100</v>
      </c>
      <c r="L46" s="29">
        <f>D46+E46+F46+G46+H46+I46+J46+K46</f>
        <v>2412006.37</v>
      </c>
      <c r="M46" s="4"/>
    </row>
    <row r="47" spans="1:13" ht="22.5">
      <c r="A47" s="68"/>
      <c r="B47" s="68"/>
      <c r="C47" s="27" t="s">
        <v>41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4"/>
    </row>
    <row r="48" spans="1:13">
      <c r="A48" s="68"/>
      <c r="B48" s="68"/>
      <c r="C48" s="27" t="s">
        <v>42</v>
      </c>
      <c r="D48" s="29">
        <v>90395</v>
      </c>
      <c r="E48" s="29">
        <v>150660</v>
      </c>
      <c r="F48" s="29">
        <v>210700</v>
      </c>
      <c r="G48" s="29">
        <v>210700</v>
      </c>
      <c r="H48" s="29">
        <v>430800</v>
      </c>
      <c r="I48" s="29">
        <v>458300</v>
      </c>
      <c r="J48" s="29">
        <v>305500</v>
      </c>
      <c r="K48" s="29">
        <v>305500</v>
      </c>
      <c r="L48" s="29">
        <f>D48+E48+F48+G48+H48+I48+J48+K48</f>
        <v>2162555</v>
      </c>
      <c r="M48" s="4"/>
    </row>
    <row r="49" spans="1:13" ht="22.5">
      <c r="A49" s="68"/>
      <c r="B49" s="68"/>
      <c r="C49" s="27" t="s">
        <v>43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4"/>
    </row>
    <row r="50" spans="1:13" ht="15" customHeight="1">
      <c r="A50" s="68"/>
      <c r="B50" s="68"/>
      <c r="C50" s="27" t="s">
        <v>44</v>
      </c>
      <c r="D50" s="29">
        <v>9757.9500000000007</v>
      </c>
      <c r="E50" s="29">
        <v>9816.2199999999993</v>
      </c>
      <c r="F50" s="29">
        <v>11090</v>
      </c>
      <c r="G50" s="29">
        <v>11090</v>
      </c>
      <c r="H50" s="29">
        <v>22674</v>
      </c>
      <c r="I50" s="29">
        <v>33823.199999999997</v>
      </c>
      <c r="J50" s="29">
        <v>75600</v>
      </c>
      <c r="K50" s="29">
        <v>75600</v>
      </c>
      <c r="L50" s="29">
        <f>D50+E50+F50+G50+H50+I50+J50+K50</f>
        <v>249451.37</v>
      </c>
      <c r="M50" s="4"/>
    </row>
    <row r="51" spans="1:13" ht="26.25" customHeight="1">
      <c r="A51" s="68"/>
      <c r="B51" s="68"/>
      <c r="C51" s="27" t="s">
        <v>45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4"/>
    </row>
    <row r="52" spans="1:13">
      <c r="A52" s="68" t="s">
        <v>29</v>
      </c>
      <c r="B52" s="68" t="s">
        <v>53</v>
      </c>
      <c r="C52" s="27" t="s">
        <v>39</v>
      </c>
      <c r="D52" s="29">
        <f t="shared" ref="D52:E52" si="18">D54</f>
        <v>239854.44</v>
      </c>
      <c r="E52" s="29">
        <f t="shared" si="18"/>
        <v>394243.13</v>
      </c>
      <c r="F52" s="29">
        <f t="shared" ref="F52:K52" si="19">F54</f>
        <v>422079.1</v>
      </c>
      <c r="G52" s="29">
        <f t="shared" si="19"/>
        <v>482331.1</v>
      </c>
      <c r="H52" s="29">
        <f t="shared" si="19"/>
        <v>460644.04</v>
      </c>
      <c r="I52" s="29">
        <f t="shared" si="19"/>
        <v>539600.4</v>
      </c>
      <c r="J52" s="29">
        <f t="shared" si="19"/>
        <v>483700.4</v>
      </c>
      <c r="K52" s="29">
        <f t="shared" si="19"/>
        <v>483700.4</v>
      </c>
      <c r="L52" s="28">
        <f>D52+E52+F52+G52+H52+I52+J52+K52</f>
        <v>3506153.01</v>
      </c>
      <c r="M52" s="4"/>
    </row>
    <row r="53" spans="1:13">
      <c r="A53" s="68"/>
      <c r="B53" s="68"/>
      <c r="C53" s="27" t="s">
        <v>40</v>
      </c>
      <c r="D53" s="29"/>
      <c r="E53" s="29"/>
      <c r="F53" s="29"/>
      <c r="G53" s="29"/>
      <c r="H53" s="29"/>
      <c r="I53" s="29"/>
      <c r="J53" s="29"/>
      <c r="K53" s="29"/>
      <c r="L53" s="29">
        <f t="shared" ref="L53" si="20">D53+E53+F53</f>
        <v>0</v>
      </c>
      <c r="M53" s="4"/>
    </row>
    <row r="54" spans="1:13" ht="39" customHeight="1">
      <c r="A54" s="68"/>
      <c r="B54" s="68"/>
      <c r="C54" s="27" t="s">
        <v>14</v>
      </c>
      <c r="D54" s="29">
        <f t="shared" ref="D54:E54" si="21">D58</f>
        <v>239854.44</v>
      </c>
      <c r="E54" s="29">
        <f t="shared" si="21"/>
        <v>394243.13</v>
      </c>
      <c r="F54" s="29">
        <f t="shared" ref="F54:K54" si="22">F58</f>
        <v>422079.1</v>
      </c>
      <c r="G54" s="29">
        <f t="shared" si="22"/>
        <v>482331.1</v>
      </c>
      <c r="H54" s="29">
        <f t="shared" si="22"/>
        <v>460644.04</v>
      </c>
      <c r="I54" s="29">
        <f t="shared" si="22"/>
        <v>539600.4</v>
      </c>
      <c r="J54" s="29">
        <f t="shared" si="22"/>
        <v>483700.4</v>
      </c>
      <c r="K54" s="29">
        <f t="shared" si="22"/>
        <v>483700.4</v>
      </c>
      <c r="L54" s="28">
        <f>D54+E54+F54+G54+H54+I54+J54+K54</f>
        <v>3506153.01</v>
      </c>
      <c r="M54" s="4"/>
    </row>
    <row r="55" spans="1:13" ht="22.5">
      <c r="A55" s="68"/>
      <c r="B55" s="68"/>
      <c r="C55" s="27" t="s">
        <v>41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4"/>
    </row>
    <row r="56" spans="1:13">
      <c r="A56" s="68"/>
      <c r="B56" s="68"/>
      <c r="C56" s="27" t="s">
        <v>42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4"/>
    </row>
    <row r="57" spans="1:13" ht="22.5">
      <c r="A57" s="68"/>
      <c r="B57" s="68"/>
      <c r="C57" s="27" t="s">
        <v>43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4"/>
    </row>
    <row r="58" spans="1:13" ht="15" customHeight="1">
      <c r="A58" s="68"/>
      <c r="B58" s="68"/>
      <c r="C58" s="27" t="s">
        <v>44</v>
      </c>
      <c r="D58" s="29">
        <v>239854.44</v>
      </c>
      <c r="E58" s="29">
        <v>394243.13</v>
      </c>
      <c r="F58" s="29">
        <v>422079.1</v>
      </c>
      <c r="G58" s="29">
        <v>482331.1</v>
      </c>
      <c r="H58" s="29">
        <v>460644.04</v>
      </c>
      <c r="I58" s="29">
        <v>539600.4</v>
      </c>
      <c r="J58" s="29">
        <v>483700.4</v>
      </c>
      <c r="K58" s="29">
        <v>483700.4</v>
      </c>
      <c r="L58" s="28">
        <f>D58+E58+F58+G58+H58+I58+J58+K58</f>
        <v>3506153.01</v>
      </c>
      <c r="M58" s="4"/>
    </row>
    <row r="59" spans="1:13" ht="29.25" customHeight="1">
      <c r="A59" s="68"/>
      <c r="B59" s="68"/>
      <c r="C59" s="27" t="s">
        <v>45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4"/>
    </row>
    <row r="60" spans="1: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</sheetData>
  <mergeCells count="20">
    <mergeCell ref="D2:L2"/>
    <mergeCell ref="A52:A59"/>
    <mergeCell ref="B52:B59"/>
    <mergeCell ref="A3:L3"/>
    <mergeCell ref="A28:A35"/>
    <mergeCell ref="B28:B35"/>
    <mergeCell ref="A36:A43"/>
    <mergeCell ref="B36:B43"/>
    <mergeCell ref="A44:A51"/>
    <mergeCell ref="B44:B51"/>
    <mergeCell ref="A7:A12"/>
    <mergeCell ref="B7:B12"/>
    <mergeCell ref="A13:A20"/>
    <mergeCell ref="B13:B20"/>
    <mergeCell ref="A21:A27"/>
    <mergeCell ref="B21:B27"/>
    <mergeCell ref="A5:A6"/>
    <mergeCell ref="B5:B6"/>
    <mergeCell ref="C5:C6"/>
    <mergeCell ref="D5:L5"/>
  </mergeCells>
  <pageMargins left="0.19685039370078741" right="0.11811023622047245" top="0.19685039370078741" bottom="0.15748031496062992" header="0" footer="0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№11</vt:lpstr>
      <vt:lpstr>Приложение №12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2024-05-15T08:43:28Z</dcterms:modified>
</cp:coreProperties>
</file>