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5"/>
  </bookViews>
  <sheets>
    <sheet name="исп доходов" sheetId="1" r:id="rId1"/>
    <sheet name="дох" sheetId="2" r:id="rId2"/>
    <sheet name="ведом" sheetId="3" r:id="rId3"/>
    <sheet name="функц" sheetId="4" r:id="rId4"/>
    <sheet name="источник финансир" sheetId="5" r:id="rId5"/>
    <sheet name="ист" sheetId="6" r:id="rId6"/>
  </sheets>
  <definedNames/>
  <calcPr fullCalcOnLoad="1"/>
</workbook>
</file>

<file path=xl/sharedStrings.xml><?xml version="1.0" encoding="utf-8"?>
<sst xmlns="http://schemas.openxmlformats.org/spreadsheetml/2006/main" count="546" uniqueCount="377">
  <si>
    <r>
      <t xml:space="preserve">Финансового органа : </t>
    </r>
    <r>
      <rPr>
        <u val="single"/>
        <sz val="10"/>
        <rFont val="Arial Cyr"/>
        <family val="0"/>
      </rPr>
      <t>12- Пинчугский</t>
    </r>
  </si>
  <si>
    <t>Налог на имущество физических лиц, взимаемый по ставкам, применяемым к объектам налогооблажения, расположенным в границах поселений</t>
  </si>
  <si>
    <t xml:space="preserve">Доходы, получаемые в виде арендной платы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</si>
  <si>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 xml:space="preserve">Утвержденные бюджетные назначения </t>
  </si>
  <si>
    <t>Функционирование законодательных о(представительных)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</si>
  <si>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</si>
  <si>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</si>
  <si>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0113</t>
  </si>
  <si>
    <t>0310</t>
  </si>
  <si>
    <t>1101</t>
  </si>
  <si>
    <t>Выполнение функций органами местного самоуправления</t>
  </si>
  <si>
    <t>Выполнение функций бюджетными учреждениями</t>
  </si>
  <si>
    <t xml:space="preserve">Дворцы и дома культуры, другие учреждения культуры и средств массовой информации </t>
  </si>
  <si>
    <t>Возмещение специализированным службам по вопросам похороннного дела стоимости услуг по погребению</t>
  </si>
  <si>
    <t>Полномочия в области градостроительной деятельности</t>
  </si>
  <si>
    <t>Полномочия по установлению нормативов потребления коммунальных услуг для населения и установление размера платы за жилищно- коммунальные услуги</t>
  </si>
  <si>
    <t>Фукционирование Правительства Российской Федерации,высших исполнительных органов государственной власти субъектов Российской Федерации,местных администраций</t>
  </si>
  <si>
    <t>01 13</t>
  </si>
  <si>
    <t>11 01</t>
  </si>
  <si>
    <t xml:space="preserve"> </t>
  </si>
  <si>
    <t>Организация</t>
  </si>
  <si>
    <t>ФКР</t>
  </si>
  <si>
    <t>КЦСР</t>
  </si>
  <si>
    <t>КВР</t>
  </si>
  <si>
    <t>0102</t>
  </si>
  <si>
    <t>0103</t>
  </si>
  <si>
    <t>0502</t>
  </si>
  <si>
    <t>0801</t>
  </si>
  <si>
    <t>ИТОГО РАСХОДОВ</t>
  </si>
  <si>
    <t>Жилищно-коммунальное хозяйство</t>
  </si>
  <si>
    <t>Центральный аппарат</t>
  </si>
  <si>
    <t xml:space="preserve">                                                                                    Приложение 3</t>
  </si>
  <si>
    <t xml:space="preserve">                                                                                          к Решению </t>
  </si>
  <si>
    <t>Бюджетная классификация</t>
  </si>
  <si>
    <t>Общегосударственные вопросы</t>
  </si>
  <si>
    <t>Культура,кинематография и средства массовой информации</t>
  </si>
  <si>
    <t>Культура</t>
  </si>
  <si>
    <t>к Решению Пинчугского</t>
  </si>
  <si>
    <t xml:space="preserve">                                                                                                                                                                            Приложение 1</t>
  </si>
  <si>
    <t xml:space="preserve">                                                                                                                                                                                  к Решению</t>
  </si>
  <si>
    <t xml:space="preserve">                                                                                                                                              Богучанского сельского Совета</t>
  </si>
  <si>
    <t>Код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</si>
  <si>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</si>
  <si>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</si>
  <si>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</si>
  <si>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</si>
  <si>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</si>
  <si>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</si>
  <si>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 xml:space="preserve">                                                  ИТОГО</t>
  </si>
  <si>
    <t>бюджета Пинчугского сельсовета</t>
  </si>
  <si>
    <t>НАЛОГИ НА ИМУЩЕСТВО</t>
  </si>
  <si>
    <t>Налог на имущество физических лиц</t>
  </si>
  <si>
    <t>БЕЗВОЗМЕЗДНЫЕ ПОСТУПЛЕНИЯ</t>
  </si>
  <si>
    <t>НАЛОГИ НА ПРИБЫЛЬ, ДОХОДЫ</t>
  </si>
  <si>
    <t>Налог на доходы физических лиц</t>
  </si>
  <si>
    <t>ДОХОДЫ ОТ ИСПОЛЬЗОВАНИЯ ИМУЩЕСТВА, НАХОДЯЩЕГОСЯ В ГОСУДАРСТВЕННОЙ И МУНИЦИПАЛЬНОЙ СОБСТВЕННОСТИ</t>
  </si>
  <si>
    <t>02</t>
  </si>
  <si>
    <t xml:space="preserve">                                                                    </t>
  </si>
  <si>
    <t xml:space="preserve">                Наименование</t>
  </si>
  <si>
    <t>Сумма, руб.</t>
  </si>
  <si>
    <t>Остатки средств бюджетов</t>
  </si>
  <si>
    <t xml:space="preserve"> Приложение  3 к решению</t>
  </si>
  <si>
    <t xml:space="preserve"> 01 02</t>
  </si>
  <si>
    <t>01 03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</si>
  <si>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</si>
  <si>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</si>
  <si>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</si>
  <si>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</si>
  <si>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Комуунальное хозяйство</t>
  </si>
  <si>
    <t>05 02</t>
  </si>
  <si>
    <t>08 01</t>
  </si>
  <si>
    <t>Центр спортивной подготовки (сборные команды)</t>
  </si>
  <si>
    <t xml:space="preserve">Процент исполнения </t>
  </si>
  <si>
    <t xml:space="preserve"> Приложение  4 к решению</t>
  </si>
  <si>
    <t>Другие общегосударственных вопросы</t>
  </si>
  <si>
    <t>ВСЕГО:</t>
  </si>
  <si>
    <t xml:space="preserve">Исполненено </t>
  </si>
  <si>
    <t xml:space="preserve">Утверждено по бюджету (в рублях) </t>
  </si>
  <si>
    <t>Исполнено (в рублях)</t>
  </si>
  <si>
    <t>Код строки</t>
  </si>
  <si>
    <t>000 8 50 00000 00 0000 000</t>
  </si>
  <si>
    <t>Наименование показателя</t>
  </si>
  <si>
    <t>Исполнено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</si>
  <si>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</si>
  <si>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</si>
  <si>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</si>
  <si>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</si>
  <si>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</si>
  <si>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Налог на имцщество физических лиц, взимаемый по ставкам, применяемым к объектам налогооблажения, расположенным в границах поселений</t>
  </si>
  <si>
    <t>000 1 06 01030 10 0000 110</t>
  </si>
  <si>
    <t>Земельный налог</t>
  </si>
  <si>
    <t>000 1 06 06000 00 0000 110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</si>
  <si>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</si>
  <si>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РФ и применяемым к объектам налогооблажения, расположенным в границах поселений</t>
  </si>
  <si>
    <t>000 1 06 06013 10 0000 110</t>
  </si>
  <si>
    <t>000 1 06 06020 00 0000 110</t>
  </si>
  <si>
    <t>000 1 06 06023 10 0000 110</t>
  </si>
  <si>
    <t>000 1 11 00000 00 0000 000</t>
  </si>
  <si>
    <t>000 1 11 05000 00 0000 120</t>
  </si>
  <si>
    <t>000 1 11 05010 00 0000 120</t>
  </si>
  <si>
    <t>000 1 11 05030 00 0000 120</t>
  </si>
  <si>
    <t>000 1 11 05035 10 0000 120</t>
  </si>
  <si>
    <t>000 2 00 00000 00 0000 000</t>
  </si>
  <si>
    <t>000 2 02 00000 00 0000 000</t>
  </si>
  <si>
    <t>000 2 02 01000 00 0000 151</t>
  </si>
  <si>
    <t>000 2 02 04000 00 0000 151</t>
  </si>
  <si>
    <t>000 2 02 04999 10 0000 151</t>
  </si>
  <si>
    <t>Процент исполне-ния</t>
  </si>
  <si>
    <t>сельского Совета депутатов</t>
  </si>
  <si>
    <t>01 04</t>
  </si>
  <si>
    <t>Оценка недвижимости, признание прав и регулирование отношений по государственной и муниципальной собственности</t>
  </si>
  <si>
    <t>Жилищное хозяйство</t>
  </si>
  <si>
    <t>05 01</t>
  </si>
  <si>
    <t>0501</t>
  </si>
  <si>
    <t>Источники финансирования дефицита (профицита)</t>
  </si>
  <si>
    <t>000 1 08 04020 01 0000 110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</si>
  <si>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</si>
  <si>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000 2 02 01001 10 0000 151</t>
  </si>
  <si>
    <t>000 2 02 03000 00 0000 151</t>
  </si>
  <si>
    <t>000 2 02 03015 10 0000 151</t>
  </si>
  <si>
    <t>Иные межбюджетные трансферты</t>
  </si>
  <si>
    <t>Обеспечение проведения выборов и референдумов</t>
  </si>
  <si>
    <t>02 03</t>
  </si>
  <si>
    <t>Национальная безопасность и правоохранительная деятельность</t>
  </si>
  <si>
    <t>Благоустройство</t>
  </si>
  <si>
    <t>05 03</t>
  </si>
  <si>
    <t>Глава муниципального образования</t>
  </si>
  <si>
    <t>Выполнение функции органами местного самоуправления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</si>
  <si>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</si>
  <si>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05</t>
  </si>
  <si>
    <t>Уличное освещение</t>
  </si>
  <si>
    <t>08</t>
  </si>
  <si>
    <t>Выполнение функции  бюджетными учреждениями</t>
  </si>
  <si>
    <t>Физическая культура и спорт</t>
  </si>
  <si>
    <t>11</t>
  </si>
  <si>
    <t>01</t>
  </si>
  <si>
    <t>03</t>
  </si>
  <si>
    <t>0107</t>
  </si>
  <si>
    <t>Мобилизационная и вневоинская подготовка</t>
  </si>
  <si>
    <t>0203</t>
  </si>
  <si>
    <t>0503</t>
  </si>
  <si>
    <t>Увеличение прочих остатков денежных средств местных бюджетов(дох)</t>
  </si>
  <si>
    <t>Уменьшение прочих остатков денежных средств местных бюджетов (расх)</t>
  </si>
  <si>
    <t>Осуществление государственных полномочий по составлению протоколов об административных правонарушениях</t>
  </si>
  <si>
    <t>ОТЧЕТ ОБ ИСПОЛНЕНИИ БЮДЖЕТА</t>
  </si>
  <si>
    <t>КОДЫ</t>
  </si>
  <si>
    <t>дата</t>
  </si>
  <si>
    <t>по ОКПО</t>
  </si>
  <si>
    <t>Наименование публично-правового образования _________________________________________</t>
  </si>
  <si>
    <t>по ОКАТО</t>
  </si>
  <si>
    <t>1. Доходы бюджета</t>
  </si>
  <si>
    <t>Утвержденные бюджетные назначения</t>
  </si>
  <si>
    <t>Неиспользованные назначения</t>
  </si>
  <si>
    <t>Доходы от продажи земельных участков, государственная собственность на котороые не разграничена и которые расположены в границах поселений</t>
  </si>
  <si>
    <t>000 2 02 01001 00 0000 151</t>
  </si>
  <si>
    <t xml:space="preserve">                  Приложение 1</t>
  </si>
  <si>
    <t>к решению Пинчугского</t>
  </si>
  <si>
    <t xml:space="preserve"> Приложение  5</t>
  </si>
  <si>
    <t>Код источника финансирования по КИВФ, КИВнФ</t>
  </si>
  <si>
    <t>Неисполненные назначения</t>
  </si>
  <si>
    <t>Источники финансирования дефицита бюджетов - всего</t>
  </si>
  <si>
    <t>х</t>
  </si>
  <si>
    <t>в том числе:</t>
  </si>
  <si>
    <t>Увеличение остатков средств бюджета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</si>
  <si>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</si>
  <si>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</si>
  <si>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 xml:space="preserve"> Приложение  6</t>
  </si>
  <si>
    <t xml:space="preserve"> Источники финансирования дефицита бюджетов</t>
  </si>
  <si>
    <t>720 08 02 01 00 10 0000 610</t>
  </si>
  <si>
    <t>720 08 02 01 00 00 0000 610</t>
  </si>
  <si>
    <t>720 08 02 00 00 00 0000 600</t>
  </si>
  <si>
    <t>720 08 00 00 00 00 0000 600</t>
  </si>
  <si>
    <t>710 08 02 01 00 10 0000 510</t>
  </si>
  <si>
    <t>710 08 02 01 00 00 0000 510</t>
  </si>
  <si>
    <t>700 08 00 00 00 00 0000 000</t>
  </si>
  <si>
    <t>710 08 00 00 00 00 0000 500</t>
  </si>
  <si>
    <t>710 08 02 00 00 00 0000 500</t>
  </si>
  <si>
    <t>Код дохода по Бюджетной классификации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</si>
  <si>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налогооблажения, расположенным в границах поселеий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</si>
  <si>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</si>
  <si>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</si>
  <si>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</si>
  <si>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</si>
  <si>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</si>
  <si>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Доходы, получаемые в виде арендной либо иной платы за передачу в возмездное пользование пользование государственнного и муниципального 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</si>
  <si>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Доходы, получаемые в виде арендной либо иной платы за земельные участки, государственнная собственность на которые не разграничена, а также средства от продажи права на заключение договоров аренды указанных земельных участков 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</si>
  <si>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</si>
  <si>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ДОХОДЫ ОТ ПРОДАЖИ МАТЕРИАЛЬНЫХ И НЕМАТЕРИАЛЬНЫХ АКТИВОВ</t>
  </si>
  <si>
    <t>000 1 14 00000 00 0000 000</t>
  </si>
  <si>
    <t>000 1 14 06000 00 0000 430</t>
  </si>
  <si>
    <t xml:space="preserve">Доходы от продажи земельных участков, государственная собственность на которые не разграничена </t>
  </si>
  <si>
    <t>000 1 14 06010 10 0000 430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</si>
  <si>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</si>
  <si>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</si>
  <si>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 бюджетной обеспеченности</t>
  </si>
  <si>
    <t>Дотации бюджетам поселений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</si>
  <si>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</si>
  <si>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</si>
  <si>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</si>
  <si>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</si>
  <si>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</si>
  <si>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</si>
  <si>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НАЛОГОВЫЕ И НЕНАЛОГОВЫЕ ДОХОДЫ</t>
  </si>
  <si>
    <t>Доходы бюджета - ВСЕГО</t>
  </si>
  <si>
    <t>Наименование</t>
  </si>
  <si>
    <t>Бюджеты городских и сельских поселений</t>
  </si>
  <si>
    <t>Периодичность: квартальная, годовая</t>
  </si>
  <si>
    <t>Единица измерения: руб</t>
  </si>
  <si>
    <t>Код дохода по бюджетной классификации</t>
  </si>
  <si>
    <t>Земельный налог, взимаемый по ставкам, установленным в соответствии с подпунктом 2 пункта 1 статьи 394 Налогового кодекса Росситйской Федерации и применяемым к объектам налогооблажения, расположенным в границах поселеий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</si>
  <si>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</si>
  <si>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налогооблажения, расположенным в границах поселений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</si>
  <si>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</si>
  <si>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 xml:space="preserve">ГОСУДАРСТВЕННАЯ ПОШЛИНА </t>
  </si>
  <si>
    <t>Государственная пошлина за совершение новаторских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</si>
  <si>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новаторских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</si>
  <si>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бюджета - Всего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</si>
  <si>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</si>
  <si>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получаемаемые в виде арендной платы за 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</si>
  <si>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</si>
  <si>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 муниципальных бюджетных и автономных учреждений)</t>
  </si>
  <si>
    <t xml:space="preserve">Доходы от продажи земельных участков, государственная собственность на котороые не разграничена </t>
  </si>
  <si>
    <t>БЕЗВОЗМЕЗДНЫЕ ПОСТУПЛЕНИЯ ОТ ДРУГИХ БЮДЖЕТОВ БЮДЖЕТНОЙ СИСТЕМЫ РОССИЙСКОЙ ФЕДЕРАЦИИ</t>
  </si>
  <si>
    <t>Дотации бюджетам поселений на выравнивание  бюджетной обеспеченности</t>
  </si>
  <si>
    <t>Субвенции бюджетам субъектов Росийской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</si>
  <si>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</si>
  <si>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Субсидии бюджетам поселений на осуществление первичного воинского учета на территориях, где отсутствуют военные комиссариаты</t>
  </si>
  <si>
    <t>Функционирование высшего должностного лица субъекта Российской Федерации и муниципального образования</t>
  </si>
  <si>
    <t>Обеспечение пожарной безопасности</t>
  </si>
  <si>
    <t xml:space="preserve">                  Приложение 2</t>
  </si>
  <si>
    <t xml:space="preserve">Прочие мероприятия по благоустройству городских округов и поселений 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</si>
  <si>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внебюджентных фондов и созданных ими учреждений (за исключением имущества бюджетных и автономных учреждений)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</si>
  <si>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 Российской Федерации</t>
  </si>
  <si>
    <t>000 1 01 02010 01 0000 110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</si>
  <si>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</si>
  <si>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</si>
  <si>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000 1 14 06013 10 0000 430</t>
  </si>
  <si>
    <t>000 1 14 06010 00 0000 430</t>
  </si>
  <si>
    <t>000 1 11 05013 10 0000 120</t>
  </si>
  <si>
    <t>Дорожное хозяйство (Дорожные фонды)</t>
  </si>
  <si>
    <t>0409</t>
  </si>
  <si>
    <t>Национальная экономика</t>
  </si>
  <si>
    <t>04</t>
  </si>
  <si>
    <t>Содержание автомобильных дорог общего пользования местного значения сельских поселений</t>
  </si>
  <si>
    <t>Предоставление субсидий бюджетным учреждениям на финансовое обеспечение выполнения муниципального задания</t>
  </si>
  <si>
    <t>ШТРАФЫ, САНКЦИИ, ВОЗМЕЩЕНИЕ УЩЕРБА</t>
  </si>
  <si>
    <t>000 1 16 00000 00 0000 000</t>
  </si>
  <si>
    <t>Изменение остатков средств на счетах по учету средств бюджетов</t>
  </si>
  <si>
    <t>изменение остатков средств</t>
  </si>
  <si>
    <t>000 01 00 00 00 00 0000 000</t>
  </si>
  <si>
    <t>000 01 05 00 00 00 0000 000</t>
  </si>
  <si>
    <t>000 01 05 00 00 00 0000 500</t>
  </si>
  <si>
    <t>000 01 05 02 00 00 0000 500</t>
  </si>
  <si>
    <t>000 01 05 02 01 00 0000 510</t>
  </si>
  <si>
    <t>000 01 05 02 01 10 0000 510</t>
  </si>
  <si>
    <t>000 01 05 00 00 00 0000 600</t>
  </si>
  <si>
    <t>000 01 05 02 00 00 0000 600</t>
  </si>
  <si>
    <t>000 01 05 02 01 00 0000 610</t>
  </si>
  <si>
    <t>000 01 05 02 01 10 0000 610</t>
  </si>
  <si>
    <t>в 2014 году</t>
  </si>
  <si>
    <t>Исполнение бюджета Пинчугского сельсовета по доходам за 2014 год
Доходы бюджета по кодам классификации доходов бюджетов</t>
  </si>
  <si>
    <t xml:space="preserve">Налог на доходы физических лиц с доходов, полученных  физическими лицами, в соответствии со статьей 228 Налогового кодекса Российской Федерации </t>
  </si>
  <si>
    <t>НАЛОГИ НА ТОВАРЫ (РАБОТЫ, УСЛУГИ), ПРОИЗВОДИМЫЕ НА ТЕРРИТОРИИ РОССИЙСКОЙ ФЕДЕРАЦИИ</t>
  </si>
  <si>
    <t>Акцизы по подакцизным товарам (продукции), производимые на территории РФ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</si>
  <si>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</si>
  <si>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</si>
  <si>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</si>
  <si>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</si>
  <si>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000 1 03 00000 00 0000 000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</si>
  <si>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</si>
  <si>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</si>
  <si>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</si>
  <si>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</si>
  <si>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</si>
  <si>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 xml:space="preserve">Доходы, получаемые в виде арендной  платы за земельные участки, государственнная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 </t>
  </si>
  <si>
    <t>Доходы от продажи земельных участков, находящихсе в государственной и муниципальной собственности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</si>
  <si>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</si>
  <si>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</si>
  <si>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бюджета Пенсионного фонда РФ)</t>
  </si>
  <si>
    <t>000 1 16 32000 06 0000 140</t>
  </si>
  <si>
    <t>01.01.15.</t>
  </si>
  <si>
    <r>
      <t xml:space="preserve">                                                       </t>
    </r>
    <r>
      <rPr>
        <u val="single"/>
        <sz val="10"/>
        <rFont val="Arial Cyr"/>
        <family val="0"/>
      </rPr>
      <t xml:space="preserve">на  1   января   2015 </t>
    </r>
    <r>
      <rPr>
        <sz val="10"/>
        <rFont val="Arial Cyr"/>
        <family val="0"/>
      </rPr>
      <t>г.</t>
    </r>
  </si>
  <si>
    <t xml:space="preserve">Доходы от продажи земельных участков, находящихся в государственной и муниципальной  собственности </t>
  </si>
  <si>
    <t>000 1 16 32000 02 0000 140</t>
  </si>
  <si>
    <t>Денежные взыскания, налагаемые в возмещение ущерба, причиненного в результате незаконного или нецелевого мспользования бюджетных средств (в части бюджета Пенсионного фонда Российской Федерации)</t>
  </si>
  <si>
    <t>Исполнение  расходов бюджета Пинчугского сельсовета за  2014 год                                                                                                                                                                                                   по ведомственной структуре</t>
  </si>
  <si>
    <t>8016000</t>
  </si>
  <si>
    <t>121        122</t>
  </si>
  <si>
    <t>8036000</t>
  </si>
  <si>
    <t>123</t>
  </si>
  <si>
    <t>8026000    8026100      3938000     909Ч001      909Ч002</t>
  </si>
  <si>
    <t>121    122         244     540    852</t>
  </si>
  <si>
    <t>9028000</t>
  </si>
  <si>
    <t>244</t>
  </si>
  <si>
    <t>Резервные фонды</t>
  </si>
  <si>
    <t>01 11</t>
  </si>
  <si>
    <t>9018000</t>
  </si>
  <si>
    <t>870</t>
  </si>
  <si>
    <t>3928000    8027514       909Д000</t>
  </si>
  <si>
    <t>121      244</t>
  </si>
  <si>
    <t>8025118</t>
  </si>
  <si>
    <t>121    122     244</t>
  </si>
  <si>
    <t>3958000</t>
  </si>
  <si>
    <t>3948005</t>
  </si>
  <si>
    <t>243</t>
  </si>
  <si>
    <t>3948006    394Ч008     394Ш000</t>
  </si>
  <si>
    <t>414     810</t>
  </si>
  <si>
    <t>3948001     3948002     3948003</t>
  </si>
  <si>
    <t>244    111</t>
  </si>
  <si>
    <t>Другие вопросы в области здравоохранения</t>
  </si>
  <si>
    <t>0909</t>
  </si>
  <si>
    <t>3948209    3947555</t>
  </si>
  <si>
    <t>Культура, кинематография</t>
  </si>
  <si>
    <t>4094000      4094100     409Ф000</t>
  </si>
  <si>
    <t>611        612</t>
  </si>
  <si>
    <t>3968000</t>
  </si>
  <si>
    <t>111</t>
  </si>
  <si>
    <t xml:space="preserve">ИСПОЛНЕНИЕ    РАСХОДОВ    БЮДЖЕТА    ПИНЧУГСКОГО    СЕЛЬСОВЕТА за  2014 год                                                                                                                                                                                                                                                ПО  ФУНКЦИОНАЛЬНОЙ    КЛАССИФИКАЦИИ </t>
  </si>
  <si>
    <t>Фонд оплаты труда государственных (муниципальных) органов и взносы по обязательному социальному страхованию</t>
  </si>
  <si>
    <t>Иные выплаты персоналу государственных (муниципальных) органов, за исключением фонда оплаты труда</t>
  </si>
  <si>
    <t>Обеспечение деятельности депутатов представительного органа муниципального образования в рамках непрограммных расходов</t>
  </si>
  <si>
    <t>Обеспечение энергосбережения и повышения энергетической эффективности в зданиях муниципальной собственности Пинчугского сельсовета, в рамках подпрограммы "Энергосбережение и повышение энергетической эффективности в зданиях муниципальной собственности Пинчугского сельсовета" муниципальной программы "Развитие поселка"</t>
  </si>
  <si>
    <t>3938000</t>
  </si>
  <si>
    <t>8026000</t>
  </si>
  <si>
    <t>Прочая закупка товаров, работ и услуг для обеспечения государственных (муниципальных) нужд</t>
  </si>
  <si>
    <t>Сбор в совет муниципальных образований края</t>
  </si>
  <si>
    <t>Региональные выплаты и выплаты обеспечивающие уровень заработной платы работников бюджетной сферы не ниже размера минимальной заработной платы, установленного в Красноярском крае</t>
  </si>
  <si>
    <t>8026100</t>
  </si>
  <si>
    <t>909Ч002</t>
  </si>
  <si>
    <t>540</t>
  </si>
  <si>
    <t>909Ч001</t>
  </si>
  <si>
    <t>3918001     3918002      3918004    3917508      3918218</t>
  </si>
  <si>
    <t>Функционирование высшего должностного лица субъекта Российской Федерации и органа местного самоуправления</t>
  </si>
  <si>
    <t>909Д000</t>
  </si>
  <si>
    <t>8027514</t>
  </si>
  <si>
    <t>Резервные фонды местных администраций в рамках непрограммных расходов местного самоуправления</t>
  </si>
  <si>
    <t>Резервные средства</t>
  </si>
  <si>
    <t>4094000</t>
  </si>
  <si>
    <t>611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</si>
  <si>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платы, установленного в Красноярском крае</t>
  </si>
  <si>
    <t>4094100</t>
  </si>
  <si>
    <t>Субсидии бюджетным учреждениям на иные цели</t>
  </si>
  <si>
    <t>409Ф000</t>
  </si>
  <si>
    <t>612</t>
  </si>
  <si>
    <t>3917508</t>
  </si>
  <si>
    <t>Приобретение и установка дорожных знаков в рамках подпрограммы "Безопасность дорожного движения на территории муниципального образования Пинчугский сельсовет" муниципальной программы "Развитие поселка"</t>
  </si>
  <si>
    <t>3918001</t>
  </si>
  <si>
    <t>Содержание автомобильных дорог в рамках подпрограммы "Безопасность дорожного движения на территории муниципального образования Пинчугский сельсовет" муниципальной программы "Развитие поселка"</t>
  </si>
  <si>
    <t>3918002</t>
  </si>
  <si>
    <t>Инвентаризация автомобильных дорог в рамках подпрограммы "Безопасность дорожного движения на территории муниципального образования Пинчугский сельсовет" муниципальной программы "Развитие поселка"</t>
  </si>
  <si>
    <t>3918004</t>
  </si>
  <si>
    <t>Содержание автомобильных дорог общего пользования местного значения сельских поселений (софинансирование)</t>
  </si>
  <si>
    <t>3918218</t>
  </si>
  <si>
    <t>Срдержание муниципального жилищного фонда в рамках подпрограммы "Благоустройство поселка Пинчуга" муниципальной программы "Развитие поселка"</t>
  </si>
  <si>
    <t>Проведение круглогодичных водопроводов в рамках подпрограммы "Благоустройство поселка Пинчуга" муниципальной программы "Развитие поселка"</t>
  </si>
  <si>
    <t>414</t>
  </si>
  <si>
    <t>394Ч008</t>
  </si>
  <si>
    <t>394Ш000</t>
  </si>
  <si>
    <t>810</t>
  </si>
  <si>
    <t>3948001</t>
  </si>
  <si>
    <t>3948002</t>
  </si>
  <si>
    <t>Содействие временной занятости населения в благоустройстве поселка</t>
  </si>
  <si>
    <t>3948003</t>
  </si>
  <si>
    <t>Здравоохранение</t>
  </si>
  <si>
    <t>09</t>
  </si>
  <si>
    <t>09 09</t>
  </si>
  <si>
    <t>Субсидии на проведение акарицидных обработок мест массового отдыха населения</t>
  </si>
  <si>
    <t>3948209</t>
  </si>
  <si>
    <t>Проведение акарицидных обработок в рамках подпрограммы "Благоустройство поселка Пинчуга" муниципальной программы "Развитие поселка" (софинансирование)</t>
  </si>
  <si>
    <t>3947555</t>
  </si>
  <si>
    <t>Физческая культура</t>
  </si>
  <si>
    <t xml:space="preserve">    от 05.05.2015  № 8</t>
  </si>
  <si>
    <t xml:space="preserve">    от 05.05.2015 №8</t>
  </si>
  <si>
    <t>от  05.05.2015 №8</t>
  </si>
  <si>
    <t xml:space="preserve"> от  05.05.2015 №8</t>
  </si>
  <si>
    <t xml:space="preserve"> от  05.05.2015 № 8</t>
  </si>
  <si>
    <t>Пинчугского сельского Совета депутатов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</si>
</sst>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;[Red]\-#,##0;0"/>
    <numFmt numFmtId="182" formatCode="#,##0.00;[Red]\-#,##0.00;0.00"/>
    <numFmt numFmtId="183" formatCode="000"/>
    <numFmt numFmtId="184" formatCode="00\.00\.00"/>
    <numFmt numFmtId="185" formatCode="0\.00"/>
    <numFmt numFmtId="186" formatCode="000000"/>
    <numFmt numFmtId="187" formatCode="0000"/>
    <numFmt numFmtId="188" formatCode="#,##0.0"/>
    <numFmt numFmtId="189" formatCode="###,###,###,##0.00"/>
    <numFmt numFmtId="190" formatCode="0.00_ ;\-0.00\ "/>
    <numFmt numFmtId="191" formatCode="#,##0.00_ ;\-#,##0.00\ "/>
  </numFmts>
  <fonts count="65">
    <font>
      <sz val="10"/>
      <name val="Arial"/>
      <family val="0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sz val="9"/>
      <name val="Arial"/>
      <family val="2"/>
    </font>
    <font>
      <b/>
      <sz val="9"/>
      <name val="Arial"/>
      <family val="2"/>
    </font>
    <font>
      <sz val="14"/>
      <name val="Arial Cyr"/>
      <family val="2"/>
    </font>
    <font>
      <sz val="8"/>
      <name val="Arial"/>
      <family val="2"/>
    </font>
    <font>
      <b/>
      <sz val="9"/>
      <name val="Times New Roman"/>
      <family val="1"/>
    </font>
    <font>
      <sz val="14"/>
      <name val="Times New Roman"/>
      <family val="1"/>
    </font>
    <font>
      <b/>
      <i/>
      <sz val="8"/>
      <name val="Arial"/>
      <family val="2"/>
    </font>
    <font>
      <i/>
      <sz val="8"/>
      <name val="Arial"/>
      <family val="2"/>
    </font>
    <font>
      <b/>
      <i/>
      <sz val="9"/>
      <name val="Times New Roman"/>
      <family val="1"/>
    </font>
    <font>
      <b/>
      <sz val="10"/>
      <name val="Arial Cyr"/>
      <family val="0"/>
    </font>
    <font>
      <u val="single"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i/>
      <sz val="10"/>
      <name val="Arial Cyr"/>
      <family val="0"/>
    </font>
    <font>
      <i/>
      <sz val="10"/>
      <name val="Times New Roman"/>
      <family val="1"/>
    </font>
    <font>
      <i/>
      <sz val="9"/>
      <name val="Times New Roman"/>
      <family val="1"/>
    </font>
    <font>
      <b/>
      <sz val="8"/>
      <name val="Arial Cyr"/>
      <family val="0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rgb="FFCCFFFF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2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4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0" xfId="53" applyFont="1">
      <alignment/>
      <protection/>
    </xf>
    <xf numFmtId="0" fontId="2" fillId="0" borderId="0" xfId="0" applyFont="1" applyAlignment="1">
      <alignment/>
    </xf>
    <xf numFmtId="0" fontId="1" fillId="0" borderId="0" xfId="53" applyFont="1" applyAlignment="1" applyProtection="1">
      <alignment horizontal="right"/>
      <protection hidden="1"/>
    </xf>
    <xf numFmtId="0" fontId="0" fillId="0" borderId="0" xfId="54">
      <alignment/>
      <protection/>
    </xf>
    <xf numFmtId="0" fontId="0" fillId="0" borderId="0" xfId="54" applyAlignment="1">
      <alignment/>
      <protection/>
    </xf>
    <xf numFmtId="49" fontId="0" fillId="0" borderId="0" xfId="54" applyNumberFormat="1" applyFont="1" applyAlignment="1">
      <alignment/>
      <protection/>
    </xf>
    <xf numFmtId="49" fontId="0" fillId="0" borderId="0" xfId="0" applyNumberFormat="1" applyAlignment="1">
      <alignment/>
    </xf>
    <xf numFmtId="0" fontId="6" fillId="0" borderId="10" xfId="54" applyNumberFormat="1" applyFont="1" applyFill="1" applyBorder="1" applyAlignment="1" applyProtection="1">
      <alignment horizontal="center" vertical="center" wrapText="1"/>
      <protection hidden="1"/>
    </xf>
    <xf numFmtId="49" fontId="2" fillId="0" borderId="10" xfId="54" applyNumberFormat="1" applyFont="1" applyFill="1" applyBorder="1" applyAlignment="1" applyProtection="1">
      <alignment wrapText="1"/>
      <protection hidden="1"/>
    </xf>
    <xf numFmtId="49" fontId="2" fillId="0" borderId="10" xfId="54" applyNumberFormat="1" applyFont="1" applyFill="1" applyBorder="1" applyAlignment="1" applyProtection="1">
      <alignment horizontal="center"/>
      <protection hidden="1"/>
    </xf>
    <xf numFmtId="49" fontId="8" fillId="0" borderId="10" xfId="54" applyNumberFormat="1" applyFont="1" applyFill="1" applyBorder="1" applyAlignment="1" applyProtection="1">
      <alignment horizontal="center" wrapText="1"/>
      <protection hidden="1"/>
    </xf>
    <xf numFmtId="0" fontId="9" fillId="0" borderId="0" xfId="53" applyFont="1">
      <alignment/>
      <protection/>
    </xf>
    <xf numFmtId="0" fontId="7" fillId="0" borderId="10" xfId="53" applyNumberFormat="1" applyFont="1" applyFill="1" applyBorder="1" applyAlignment="1" applyProtection="1">
      <alignment horizontal="center" vertical="center" wrapText="1"/>
      <protection hidden="1"/>
    </xf>
    <xf numFmtId="186" fontId="6" fillId="0" borderId="10" xfId="53" applyNumberFormat="1" applyFont="1" applyFill="1" applyBorder="1" applyAlignment="1" applyProtection="1">
      <alignment horizontal="left" vertical="center" wrapText="1"/>
      <protection hidden="1"/>
    </xf>
    <xf numFmtId="186" fontId="2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6" fillId="0" borderId="10" xfId="0" applyFont="1" applyBorder="1" applyAlignment="1">
      <alignment horizontal="left" vertical="center" wrapText="1"/>
    </xf>
    <xf numFmtId="0" fontId="6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4" fontId="10" fillId="0" borderId="0" xfId="0" applyNumberFormat="1" applyFont="1" applyAlignment="1">
      <alignment/>
    </xf>
    <xf numFmtId="4" fontId="0" fillId="0" borderId="0" xfId="0" applyNumberFormat="1" applyAlignment="1">
      <alignment/>
    </xf>
    <xf numFmtId="49" fontId="2" fillId="0" borderId="10" xfId="53" applyNumberFormat="1" applyFont="1" applyFill="1" applyBorder="1" applyAlignment="1" applyProtection="1">
      <alignment horizontal="center" vertical="center"/>
      <protection hidden="1"/>
    </xf>
    <xf numFmtId="0" fontId="2" fillId="0" borderId="10" xfId="0" applyFont="1" applyBorder="1" applyAlignment="1">
      <alignment horizontal="center" vertical="center"/>
    </xf>
    <xf numFmtId="0" fontId="2" fillId="0" borderId="0" xfId="53" applyFont="1" applyAlignment="1">
      <alignment horizontal="center" vertical="center"/>
      <protection/>
    </xf>
    <xf numFmtId="0" fontId="3" fillId="0" borderId="0" xfId="53" applyFont="1" applyAlignment="1">
      <alignment horizontal="center" vertical="center"/>
      <protection/>
    </xf>
    <xf numFmtId="0" fontId="2" fillId="0" borderId="0" xfId="0" applyFont="1" applyAlignment="1">
      <alignment horizontal="center" vertical="center"/>
    </xf>
    <xf numFmtId="183" fontId="2" fillId="0" borderId="10" xfId="53" applyNumberFormat="1" applyFont="1" applyFill="1" applyBorder="1" applyAlignment="1" applyProtection="1">
      <alignment horizontal="center" vertical="center"/>
      <protection hidden="1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left" vertical="center" wrapText="1"/>
    </xf>
    <xf numFmtId="0" fontId="7" fillId="0" borderId="11" xfId="0" applyFont="1" applyBorder="1" applyAlignment="1">
      <alignment/>
    </xf>
    <xf numFmtId="4" fontId="2" fillId="0" borderId="0" xfId="0" applyNumberFormat="1" applyFont="1" applyAlignment="1">
      <alignment horizontal="right"/>
    </xf>
    <xf numFmtId="0" fontId="6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49" fontId="6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49" fontId="11" fillId="0" borderId="10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186" fontId="17" fillId="0" borderId="10" xfId="53" applyNumberFormat="1" applyFont="1" applyFill="1" applyBorder="1" applyAlignment="1" applyProtection="1">
      <alignment wrapText="1"/>
      <protection hidden="1"/>
    </xf>
    <xf numFmtId="49" fontId="17" fillId="0" borderId="10" xfId="53" applyNumberFormat="1" applyFont="1" applyFill="1" applyBorder="1" applyAlignment="1" applyProtection="1">
      <alignment horizontal="center" vertical="center"/>
      <protection hidden="1"/>
    </xf>
    <xf numFmtId="186" fontId="17" fillId="0" borderId="10" xfId="53" applyNumberFormat="1" applyFont="1" applyFill="1" applyBorder="1" applyAlignment="1" applyProtection="1">
      <alignment horizontal="left" vertical="center" wrapText="1"/>
      <protection hidden="1"/>
    </xf>
    <xf numFmtId="183" fontId="17" fillId="0" borderId="10" xfId="53" applyNumberFormat="1" applyFont="1" applyFill="1" applyBorder="1" applyAlignment="1" applyProtection="1">
      <alignment horizontal="center" vertical="center"/>
      <protection hidden="1"/>
    </xf>
    <xf numFmtId="0" fontId="17" fillId="0" borderId="10" xfId="0" applyFont="1" applyBorder="1" applyAlignment="1">
      <alignment horizontal="left" vertical="center" wrapText="1"/>
    </xf>
    <xf numFmtId="49" fontId="17" fillId="0" borderId="10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/>
    </xf>
    <xf numFmtId="49" fontId="17" fillId="0" borderId="10" xfId="0" applyNumberFormat="1" applyFont="1" applyBorder="1" applyAlignment="1">
      <alignment horizontal="left" vertical="center" wrapText="1"/>
    </xf>
    <xf numFmtId="4" fontId="5" fillId="0" borderId="10" xfId="0" applyNumberFormat="1" applyFont="1" applyBorder="1" applyAlignment="1">
      <alignment horizontal="right" vertical="center"/>
    </xf>
    <xf numFmtId="4" fontId="2" fillId="0" borderId="10" xfId="53" applyNumberFormat="1" applyFont="1" applyFill="1" applyBorder="1" applyAlignment="1" applyProtection="1">
      <alignment horizontal="right" vertical="center"/>
      <protection hidden="1"/>
    </xf>
    <xf numFmtId="2" fontId="6" fillId="0" borderId="10" xfId="54" applyNumberFormat="1" applyFont="1" applyFill="1" applyBorder="1" applyAlignment="1" applyProtection="1">
      <alignment horizontal="center" vertical="center" wrapText="1"/>
      <protection hidden="1"/>
    </xf>
    <xf numFmtId="2" fontId="0" fillId="0" borderId="0" xfId="0" applyNumberFormat="1" applyAlignment="1">
      <alignment/>
    </xf>
    <xf numFmtId="2" fontId="2" fillId="0" borderId="0" xfId="53" applyNumberFormat="1" applyFont="1" applyAlignment="1">
      <alignment horizontal="right" vertical="center"/>
      <protection/>
    </xf>
    <xf numFmtId="2" fontId="9" fillId="0" borderId="0" xfId="53" applyNumberFormat="1" applyFont="1" applyAlignment="1">
      <alignment horizontal="right" vertical="center"/>
      <protection/>
    </xf>
    <xf numFmtId="2" fontId="15" fillId="0" borderId="10" xfId="0" applyNumberFormat="1" applyFont="1" applyBorder="1" applyAlignment="1">
      <alignment horizontal="right" vertical="center"/>
    </xf>
    <xf numFmtId="2" fontId="3" fillId="0" borderId="10" xfId="0" applyNumberFormat="1" applyFont="1" applyBorder="1" applyAlignment="1">
      <alignment horizontal="right" vertical="center"/>
    </xf>
    <xf numFmtId="2" fontId="3" fillId="0" borderId="10" xfId="54" applyNumberFormat="1" applyFont="1" applyBorder="1">
      <alignment/>
      <protection/>
    </xf>
    <xf numFmtId="2" fontId="15" fillId="0" borderId="10" xfId="54" applyNumberFormat="1" applyFont="1" applyBorder="1">
      <alignment/>
      <protection/>
    </xf>
    <xf numFmtId="4" fontId="15" fillId="0" borderId="10" xfId="0" applyNumberFormat="1" applyFont="1" applyFill="1" applyBorder="1" applyAlignment="1">
      <alignment/>
    </xf>
    <xf numFmtId="4" fontId="2" fillId="0" borderId="10" xfId="54" applyNumberFormat="1" applyFont="1" applyFill="1" applyBorder="1" applyAlignment="1" applyProtection="1">
      <alignment/>
      <protection hidden="1"/>
    </xf>
    <xf numFmtId="4" fontId="6" fillId="0" borderId="10" xfId="54" applyNumberFormat="1" applyFont="1" applyFill="1" applyBorder="1" applyAlignment="1" applyProtection="1">
      <alignment horizontal="center" vertical="center" wrapText="1"/>
      <protection hidden="1"/>
    </xf>
    <xf numFmtId="4" fontId="2" fillId="0" borderId="0" xfId="53" applyNumberFormat="1" applyFont="1" applyAlignment="1">
      <alignment horizontal="right" vertical="center"/>
      <protection/>
    </xf>
    <xf numFmtId="4" fontId="17" fillId="0" borderId="10" xfId="53" applyNumberFormat="1" applyFont="1" applyFill="1" applyBorder="1" applyAlignment="1" applyProtection="1">
      <alignment horizontal="right" vertical="center"/>
      <protection hidden="1"/>
    </xf>
    <xf numFmtId="4" fontId="8" fillId="0" borderId="10" xfId="53" applyNumberFormat="1" applyFont="1" applyFill="1" applyBorder="1" applyAlignment="1" applyProtection="1">
      <alignment horizontal="right" vertical="center"/>
      <protection hidden="1"/>
    </xf>
    <xf numFmtId="4" fontId="6" fillId="0" borderId="10" xfId="53" applyNumberFormat="1" applyFont="1" applyFill="1" applyBorder="1" applyAlignment="1" applyProtection="1">
      <alignment horizontal="right" vertical="center"/>
      <protection hidden="1"/>
    </xf>
    <xf numFmtId="4" fontId="17" fillId="0" borderId="10" xfId="0" applyNumberFormat="1" applyFont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4" fontId="9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8" fillId="0" borderId="10" xfId="54" applyNumberFormat="1" applyFont="1" applyFill="1" applyBorder="1" applyAlignment="1" applyProtection="1">
      <alignment horizontal="left" wrapText="1"/>
      <protection hidden="1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4" fontId="9" fillId="0" borderId="0" xfId="0" applyNumberFormat="1" applyFont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" fillId="33" borderId="10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35" borderId="10" xfId="0" applyFont="1" applyFill="1" applyBorder="1" applyAlignment="1">
      <alignment horizontal="left" vertical="center" wrapText="1"/>
    </xf>
    <xf numFmtId="0" fontId="5" fillId="36" borderId="10" xfId="0" applyFont="1" applyFill="1" applyBorder="1" applyAlignment="1">
      <alignment horizontal="center" vertical="center" wrapText="1"/>
    </xf>
    <xf numFmtId="4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86" fontId="8" fillId="0" borderId="10" xfId="53" applyNumberFormat="1" applyFont="1" applyFill="1" applyBorder="1" applyAlignment="1" applyProtection="1">
      <alignment horizontal="left" vertical="center" wrapText="1"/>
      <protection hidden="1"/>
    </xf>
    <xf numFmtId="49" fontId="5" fillId="0" borderId="10" xfId="53" applyNumberFormat="1" applyFont="1" applyFill="1" applyBorder="1" applyAlignment="1" applyProtection="1">
      <alignment horizontal="center" vertical="center"/>
      <protection hidden="1"/>
    </xf>
    <xf numFmtId="2" fontId="19" fillId="0" borderId="10" xfId="0" applyNumberFormat="1" applyFont="1" applyBorder="1" applyAlignment="1">
      <alignment horizontal="right" vertical="center"/>
    </xf>
    <xf numFmtId="4" fontId="2" fillId="0" borderId="0" xfId="53" applyNumberFormat="1" applyFont="1">
      <alignment/>
      <protection/>
    </xf>
    <xf numFmtId="183" fontId="2" fillId="0" borderId="10" xfId="53" applyNumberFormat="1" applyFont="1" applyFill="1" applyBorder="1" applyAlignment="1" applyProtection="1">
      <alignment horizontal="center" vertical="center" wrapText="1"/>
      <protection hidden="1"/>
    </xf>
    <xf numFmtId="49" fontId="2" fillId="0" borderId="10" xfId="54" applyNumberFormat="1" applyFont="1" applyFill="1" applyBorder="1" applyAlignment="1" applyProtection="1">
      <alignment horizontal="center" wrapText="1"/>
      <protection hidden="1"/>
    </xf>
    <xf numFmtId="0" fontId="1" fillId="0" borderId="0" xfId="53" applyFont="1" applyAlignment="1" applyProtection="1">
      <alignment horizontal="right" vertical="center"/>
      <protection hidden="1"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4" fontId="2" fillId="0" borderId="10" xfId="0" applyNumberFormat="1" applyFont="1" applyBorder="1" applyAlignment="1">
      <alignment horizontal="center" vertical="center"/>
    </xf>
    <xf numFmtId="49" fontId="8" fillId="0" borderId="12" xfId="54" applyNumberFormat="1" applyFont="1" applyFill="1" applyBorder="1" applyAlignment="1" applyProtection="1">
      <alignment horizontal="left" wrapText="1"/>
      <protection hidden="1"/>
    </xf>
    <xf numFmtId="0" fontId="2" fillId="35" borderId="10" xfId="0" applyFont="1" applyFill="1" applyBorder="1" applyAlignment="1">
      <alignment horizontal="center" vertical="center"/>
    </xf>
    <xf numFmtId="4" fontId="6" fillId="36" borderId="10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 vertical="center"/>
    </xf>
    <xf numFmtId="4" fontId="2" fillId="34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4" fontId="2" fillId="35" borderId="10" xfId="0" applyNumberFormat="1" applyFont="1" applyFill="1" applyBorder="1" applyAlignment="1">
      <alignment horizontal="center" vertical="center"/>
    </xf>
    <xf numFmtId="0" fontId="10" fillId="0" borderId="13" xfId="55" applyBorder="1" applyAlignment="1">
      <alignment horizontal="center"/>
      <protection/>
    </xf>
    <xf numFmtId="0" fontId="10" fillId="0" borderId="0" xfId="55">
      <alignment/>
      <protection/>
    </xf>
    <xf numFmtId="0" fontId="10" fillId="0" borderId="14" xfId="55" applyBorder="1" applyAlignment="1">
      <alignment horizontal="center"/>
      <protection/>
    </xf>
    <xf numFmtId="0" fontId="10" fillId="0" borderId="0" xfId="55" applyAlignment="1">
      <alignment horizontal="right"/>
      <protection/>
    </xf>
    <xf numFmtId="0" fontId="10" fillId="0" borderId="15" xfId="55" applyBorder="1">
      <alignment/>
      <protection/>
    </xf>
    <xf numFmtId="49" fontId="10" fillId="0" borderId="15" xfId="55" applyNumberFormat="1" applyBorder="1" applyAlignment="1">
      <alignment horizontal="center"/>
      <protection/>
    </xf>
    <xf numFmtId="0" fontId="25" fillId="0" borderId="0" xfId="55" applyFont="1">
      <alignment/>
      <protection/>
    </xf>
    <xf numFmtId="0" fontId="10" fillId="0" borderId="15" xfId="55" applyBorder="1" applyAlignment="1">
      <alignment horizontal="center"/>
      <protection/>
    </xf>
    <xf numFmtId="0" fontId="10" fillId="0" borderId="16" xfId="55" applyBorder="1" applyAlignment="1">
      <alignment horizontal="center"/>
      <protection/>
    </xf>
    <xf numFmtId="0" fontId="22" fillId="0" borderId="17" xfId="55" applyFont="1" applyBorder="1" applyAlignment="1">
      <alignment horizontal="center"/>
      <protection/>
    </xf>
    <xf numFmtId="0" fontId="22" fillId="0" borderId="18" xfId="55" applyFont="1" applyBorder="1" applyAlignment="1">
      <alignment horizontal="center" wrapText="1"/>
      <protection/>
    </xf>
    <xf numFmtId="0" fontId="22" fillId="0" borderId="19" xfId="55" applyFont="1" applyBorder="1" applyAlignment="1">
      <alignment horizontal="center" wrapText="1"/>
      <protection/>
    </xf>
    <xf numFmtId="0" fontId="22" fillId="0" borderId="20" xfId="55" applyFont="1" applyBorder="1" applyAlignment="1">
      <alignment horizontal="center" wrapText="1"/>
      <protection/>
    </xf>
    <xf numFmtId="0" fontId="10" fillId="0" borderId="17" xfId="55" applyBorder="1" applyAlignment="1">
      <alignment horizontal="center"/>
      <protection/>
    </xf>
    <xf numFmtId="0" fontId="10" fillId="0" borderId="21" xfId="55" applyBorder="1" applyAlignment="1">
      <alignment horizontal="center"/>
      <protection/>
    </xf>
    <xf numFmtId="0" fontId="10" fillId="0" borderId="22" xfId="55" applyBorder="1" applyAlignment="1">
      <alignment horizontal="center"/>
      <protection/>
    </xf>
    <xf numFmtId="0" fontId="22" fillId="36" borderId="17" xfId="55" applyFont="1" applyFill="1" applyBorder="1" applyAlignment="1">
      <alignment wrapText="1"/>
      <protection/>
    </xf>
    <xf numFmtId="0" fontId="10" fillId="0" borderId="23" xfId="55" applyBorder="1" applyAlignment="1">
      <alignment horizontal="center"/>
      <protection/>
    </xf>
    <xf numFmtId="0" fontId="10" fillId="0" borderId="24" xfId="55" applyBorder="1" applyAlignment="1">
      <alignment horizontal="center"/>
      <protection/>
    </xf>
    <xf numFmtId="4" fontId="10" fillId="36" borderId="24" xfId="55" applyNumberFormat="1" applyFill="1" applyBorder="1">
      <alignment/>
      <protection/>
    </xf>
    <xf numFmtId="0" fontId="22" fillId="33" borderId="17" xfId="55" applyFont="1" applyFill="1" applyBorder="1" applyAlignment="1">
      <alignment wrapText="1"/>
      <protection/>
    </xf>
    <xf numFmtId="4" fontId="10" fillId="33" borderId="24" xfId="55" applyNumberFormat="1" applyFill="1" applyBorder="1">
      <alignment/>
      <protection/>
    </xf>
    <xf numFmtId="4" fontId="10" fillId="33" borderId="25" xfId="55" applyNumberFormat="1" applyFill="1" applyBorder="1">
      <alignment/>
      <protection/>
    </xf>
    <xf numFmtId="0" fontId="22" fillId="34" borderId="17" xfId="55" applyFont="1" applyFill="1" applyBorder="1" applyAlignment="1">
      <alignment wrapText="1"/>
      <protection/>
    </xf>
    <xf numFmtId="4" fontId="10" fillId="34" borderId="24" xfId="55" applyNumberFormat="1" applyFill="1" applyBorder="1">
      <alignment/>
      <protection/>
    </xf>
    <xf numFmtId="4" fontId="10" fillId="34" borderId="25" xfId="55" applyNumberFormat="1" applyFill="1" applyBorder="1">
      <alignment/>
      <protection/>
    </xf>
    <xf numFmtId="0" fontId="22" fillId="0" borderId="17" xfId="55" applyFont="1" applyBorder="1" applyAlignment="1">
      <alignment wrapText="1"/>
      <protection/>
    </xf>
    <xf numFmtId="4" fontId="10" fillId="0" borderId="24" xfId="55" applyNumberFormat="1" applyBorder="1">
      <alignment/>
      <protection/>
    </xf>
    <xf numFmtId="0" fontId="10" fillId="0" borderId="0" xfId="55" applyBorder="1">
      <alignment/>
      <protection/>
    </xf>
    <xf numFmtId="0" fontId="10" fillId="34" borderId="23" xfId="55" applyFill="1" applyBorder="1" applyAlignment="1">
      <alignment horizontal="center"/>
      <protection/>
    </xf>
    <xf numFmtId="0" fontId="10" fillId="34" borderId="24" xfId="55" applyFill="1" applyBorder="1" applyAlignment="1">
      <alignment horizontal="center"/>
      <protection/>
    </xf>
    <xf numFmtId="0" fontId="22" fillId="35" borderId="17" xfId="55" applyFont="1" applyFill="1" applyBorder="1" applyAlignment="1">
      <alignment wrapText="1"/>
      <protection/>
    </xf>
    <xf numFmtId="0" fontId="10" fillId="35" borderId="23" xfId="55" applyFill="1" applyBorder="1" applyAlignment="1">
      <alignment horizontal="center"/>
      <protection/>
    </xf>
    <xf numFmtId="0" fontId="10" fillId="35" borderId="24" xfId="55" applyFill="1" applyBorder="1" applyAlignment="1">
      <alignment horizontal="center"/>
      <protection/>
    </xf>
    <xf numFmtId="4" fontId="10" fillId="35" borderId="24" xfId="55" applyNumberFormat="1" applyFill="1" applyBorder="1">
      <alignment/>
      <protection/>
    </xf>
    <xf numFmtId="4" fontId="10" fillId="34" borderId="24" xfId="55" applyNumberFormat="1" applyFill="1" applyBorder="1" applyAlignment="1">
      <alignment horizontal="right"/>
      <protection/>
    </xf>
    <xf numFmtId="2" fontId="10" fillId="0" borderId="0" xfId="55" applyNumberFormat="1" applyBorder="1">
      <alignment/>
      <protection/>
    </xf>
    <xf numFmtId="4" fontId="26" fillId="34" borderId="24" xfId="55" applyNumberFormat="1" applyFont="1" applyFill="1" applyBorder="1">
      <alignment/>
      <protection/>
    </xf>
    <xf numFmtId="49" fontId="2" fillId="0" borderId="26" xfId="54" applyNumberFormat="1" applyFont="1" applyFill="1" applyBorder="1" applyAlignment="1" applyProtection="1">
      <alignment horizontal="center" wrapText="1"/>
      <protection hidden="1"/>
    </xf>
    <xf numFmtId="186" fontId="27" fillId="0" borderId="10" xfId="53" applyNumberFormat="1" applyFont="1" applyFill="1" applyBorder="1" applyAlignment="1" applyProtection="1">
      <alignment horizontal="left" vertical="center" wrapText="1"/>
      <protection hidden="1"/>
    </xf>
    <xf numFmtId="49" fontId="27" fillId="0" borderId="10" xfId="53" applyNumberFormat="1" applyFont="1" applyFill="1" applyBorder="1" applyAlignment="1" applyProtection="1">
      <alignment horizontal="center" vertical="center"/>
      <protection hidden="1"/>
    </xf>
    <xf numFmtId="183" fontId="27" fillId="0" borderId="10" xfId="53" applyNumberFormat="1" applyFont="1" applyFill="1" applyBorder="1" applyAlignment="1" applyProtection="1">
      <alignment horizontal="center" vertical="center"/>
      <protection hidden="1"/>
    </xf>
    <xf numFmtId="4" fontId="27" fillId="0" borderId="10" xfId="53" applyNumberFormat="1" applyFont="1" applyFill="1" applyBorder="1" applyAlignment="1" applyProtection="1">
      <alignment horizontal="right" vertical="center"/>
      <protection hidden="1"/>
    </xf>
    <xf numFmtId="49" fontId="2" fillId="0" borderId="10" xfId="53" applyNumberFormat="1" applyFont="1" applyFill="1" applyBorder="1" applyAlignment="1" applyProtection="1">
      <alignment horizontal="center" vertical="center" wrapText="1"/>
      <protection hidden="1"/>
    </xf>
    <xf numFmtId="49" fontId="27" fillId="0" borderId="10" xfId="56" applyNumberFormat="1" applyFont="1" applyBorder="1" applyAlignment="1">
      <alignment horizontal="center" vertical="center"/>
      <protection/>
    </xf>
    <xf numFmtId="4" fontId="27" fillId="0" borderId="10" xfId="56" applyNumberFormat="1" applyFont="1" applyBorder="1" applyAlignment="1">
      <alignment horizontal="right" vertical="center"/>
      <protection/>
    </xf>
    <xf numFmtId="0" fontId="2" fillId="0" borderId="10" xfId="56" applyFont="1" applyBorder="1" applyAlignment="1">
      <alignment horizontal="left" vertical="center" wrapText="1"/>
      <protection/>
    </xf>
    <xf numFmtId="49" fontId="2" fillId="0" borderId="10" xfId="56" applyNumberFormat="1" applyFont="1" applyBorder="1" applyAlignment="1">
      <alignment horizontal="center" vertical="center"/>
      <protection/>
    </xf>
    <xf numFmtId="4" fontId="2" fillId="0" borderId="10" xfId="56" applyNumberFormat="1" applyFont="1" applyBorder="1" applyAlignment="1">
      <alignment horizontal="right" vertical="center"/>
      <protection/>
    </xf>
    <xf numFmtId="0" fontId="2" fillId="0" borderId="10" xfId="56" applyNumberFormat="1" applyFont="1" applyBorder="1" applyAlignment="1">
      <alignment horizontal="center" vertical="center"/>
      <protection/>
    </xf>
    <xf numFmtId="49" fontId="6" fillId="0" borderId="10" xfId="53" applyNumberFormat="1" applyFont="1" applyFill="1" applyBorder="1" applyAlignment="1" applyProtection="1">
      <alignment horizontal="center" vertical="center"/>
      <protection hidden="1"/>
    </xf>
    <xf numFmtId="0" fontId="27" fillId="0" borderId="10" xfId="56" applyNumberFormat="1" applyFont="1" applyBorder="1" applyAlignment="1">
      <alignment horizontal="center" vertical="center"/>
      <protection/>
    </xf>
    <xf numFmtId="0" fontId="27" fillId="0" borderId="10" xfId="56" applyFont="1" applyBorder="1" applyAlignment="1">
      <alignment horizontal="left" vertical="center" wrapText="1"/>
      <protection/>
    </xf>
    <xf numFmtId="4" fontId="2" fillId="35" borderId="10" xfId="56" applyNumberFormat="1" applyFont="1" applyFill="1" applyBorder="1" applyAlignment="1">
      <alignment horizontal="right" vertical="center"/>
      <protection/>
    </xf>
    <xf numFmtId="4" fontId="27" fillId="0" borderId="10" xfId="0" applyNumberFormat="1" applyFont="1" applyBorder="1" applyAlignment="1">
      <alignment horizontal="right" vertical="center"/>
    </xf>
    <xf numFmtId="2" fontId="28" fillId="0" borderId="10" xfId="0" applyNumberFormat="1" applyFont="1" applyBorder="1" applyAlignment="1">
      <alignment horizontal="right" vertical="center"/>
    </xf>
    <xf numFmtId="49" fontId="27" fillId="0" borderId="10" xfId="0" applyNumberFormat="1" applyFont="1" applyBorder="1" applyAlignment="1">
      <alignment horizontal="center" vertical="center"/>
    </xf>
    <xf numFmtId="4" fontId="27" fillId="35" borderId="10" xfId="56" applyNumberFormat="1" applyFont="1" applyFill="1" applyBorder="1" applyAlignment="1">
      <alignment horizontal="right" vertical="center"/>
      <protection/>
    </xf>
    <xf numFmtId="4" fontId="0" fillId="0" borderId="10" xfId="0" applyNumberFormat="1" applyBorder="1" applyAlignment="1">
      <alignment horizontal="center"/>
    </xf>
    <xf numFmtId="0" fontId="0" fillId="0" borderId="0" xfId="0" applyAlignment="1">
      <alignment horizontal="right"/>
    </xf>
    <xf numFmtId="2" fontId="17" fillId="0" borderId="10" xfId="0" applyNumberFormat="1" applyFont="1" applyBorder="1" applyAlignment="1">
      <alignment horizontal="right" vertical="center"/>
    </xf>
    <xf numFmtId="4" fontId="10" fillId="0" borderId="27" xfId="55" applyNumberFormat="1" applyBorder="1">
      <alignment/>
      <protection/>
    </xf>
    <xf numFmtId="4" fontId="10" fillId="0" borderId="25" xfId="55" applyNumberFormat="1" applyBorder="1">
      <alignment/>
      <protection/>
    </xf>
    <xf numFmtId="0" fontId="5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14" fontId="10" fillId="0" borderId="15" xfId="55" applyNumberFormat="1" applyFont="1" applyBorder="1" applyAlignment="1">
      <alignment horizontal="center"/>
      <protection/>
    </xf>
    <xf numFmtId="0" fontId="10" fillId="0" borderId="0" xfId="55" applyFont="1">
      <alignment/>
      <protection/>
    </xf>
    <xf numFmtId="0" fontId="10" fillId="0" borderId="24" xfId="55" applyFont="1" applyBorder="1" applyAlignment="1">
      <alignment horizontal="center"/>
      <protection/>
    </xf>
    <xf numFmtId="0" fontId="29" fillId="0" borderId="17" xfId="55" applyFont="1" applyBorder="1" applyAlignment="1">
      <alignment wrapText="1"/>
      <protection/>
    </xf>
    <xf numFmtId="4" fontId="10" fillId="36" borderId="25" xfId="55" applyNumberFormat="1" applyFont="1" applyFill="1" applyBorder="1">
      <alignment/>
      <protection/>
    </xf>
    <xf numFmtId="4" fontId="2" fillId="0" borderId="28" xfId="53" applyNumberFormat="1" applyFont="1" applyFill="1" applyBorder="1" applyAlignment="1" applyProtection="1">
      <alignment horizontal="right" vertical="center"/>
      <protection hidden="1"/>
    </xf>
    <xf numFmtId="0" fontId="1" fillId="37" borderId="10" xfId="0" applyFont="1" applyFill="1" applyBorder="1" applyAlignment="1">
      <alignment horizontal="left" vertical="center" wrapText="1"/>
    </xf>
    <xf numFmtId="4" fontId="2" fillId="37" borderId="10" xfId="0" applyNumberFormat="1" applyFont="1" applyFill="1" applyBorder="1" applyAlignment="1">
      <alignment horizontal="center" vertical="center"/>
    </xf>
    <xf numFmtId="4" fontId="10" fillId="37" borderId="24" xfId="55" applyNumberFormat="1" applyFill="1" applyBorder="1">
      <alignment/>
      <protection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/>
    </xf>
    <xf numFmtId="0" fontId="30" fillId="38" borderId="10" xfId="0" applyFont="1" applyFill="1" applyBorder="1" applyAlignment="1">
      <alignment horizontal="left" vertical="center" wrapText="1"/>
    </xf>
    <xf numFmtId="0" fontId="2" fillId="38" borderId="10" xfId="0" applyFont="1" applyFill="1" applyBorder="1" applyAlignment="1">
      <alignment horizontal="center" vertical="center"/>
    </xf>
    <xf numFmtId="4" fontId="2" fillId="38" borderId="10" xfId="0" applyNumberFormat="1" applyFont="1" applyFill="1" applyBorder="1" applyAlignment="1">
      <alignment horizontal="center" vertical="center"/>
    </xf>
    <xf numFmtId="0" fontId="1" fillId="0" borderId="28" xfId="0" applyFont="1" applyBorder="1" applyAlignment="1">
      <alignment wrapText="1"/>
    </xf>
    <xf numFmtId="0" fontId="1" fillId="0" borderId="28" xfId="0" applyFont="1" applyBorder="1" applyAlignment="1">
      <alignment vertical="top" wrapText="1"/>
    </xf>
    <xf numFmtId="0" fontId="1" fillId="38" borderId="10" xfId="0" applyFont="1" applyFill="1" applyBorder="1" applyAlignment="1">
      <alignment horizontal="left" vertical="center" wrapText="1"/>
    </xf>
    <xf numFmtId="0" fontId="10" fillId="0" borderId="29" xfId="55" applyBorder="1" applyAlignment="1">
      <alignment horizontal="center"/>
      <protection/>
    </xf>
    <xf numFmtId="0" fontId="1" fillId="0" borderId="24" xfId="0" applyFont="1" applyFill="1" applyBorder="1" applyAlignment="1">
      <alignment horizontal="left" vertical="center" wrapText="1"/>
    </xf>
    <xf numFmtId="4" fontId="10" fillId="38" borderId="24" xfId="55" applyNumberFormat="1" applyFill="1" applyBorder="1">
      <alignment/>
      <protection/>
    </xf>
    <xf numFmtId="4" fontId="10" fillId="38" borderId="25" xfId="55" applyNumberFormat="1" applyFill="1" applyBorder="1">
      <alignment/>
      <protection/>
    </xf>
    <xf numFmtId="0" fontId="30" fillId="38" borderId="24" xfId="0" applyFont="1" applyFill="1" applyBorder="1" applyAlignment="1">
      <alignment horizontal="left" vertical="center" wrapText="1"/>
    </xf>
    <xf numFmtId="0" fontId="1" fillId="0" borderId="24" xfId="0" applyFont="1" applyBorder="1" applyAlignment="1">
      <alignment wrapText="1"/>
    </xf>
    <xf numFmtId="0" fontId="1" fillId="0" borderId="24" xfId="0" applyFont="1" applyBorder="1" applyAlignment="1">
      <alignment vertical="top" wrapText="1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35" borderId="24" xfId="0" applyFont="1" applyFill="1" applyBorder="1" applyAlignment="1">
      <alignment horizontal="center" vertical="center"/>
    </xf>
    <xf numFmtId="0" fontId="14" fillId="0" borderId="24" xfId="0" applyFont="1" applyBorder="1" applyAlignment="1">
      <alignment horizontal="left" vertical="center" wrapText="1"/>
    </xf>
    <xf numFmtId="0" fontId="1" fillId="37" borderId="30" xfId="0" applyFont="1" applyFill="1" applyBorder="1" applyAlignment="1">
      <alignment horizontal="left" vertical="center" wrapText="1"/>
    </xf>
    <xf numFmtId="4" fontId="10" fillId="37" borderId="25" xfId="55" applyNumberFormat="1" applyFill="1" applyBorder="1">
      <alignment/>
      <protection/>
    </xf>
    <xf numFmtId="49" fontId="2" fillId="0" borderId="10" xfId="54" applyNumberFormat="1" applyFont="1" applyFill="1" applyBorder="1" applyAlignment="1" applyProtection="1">
      <alignment horizontal="center" vertical="center"/>
      <protection hidden="1"/>
    </xf>
    <xf numFmtId="2" fontId="3" fillId="0" borderId="10" xfId="54" applyNumberFormat="1" applyFont="1" applyBorder="1" applyAlignment="1">
      <alignment vertical="center"/>
      <protection/>
    </xf>
    <xf numFmtId="49" fontId="2" fillId="0" borderId="10" xfId="54" applyNumberFormat="1" applyFont="1" applyFill="1" applyBorder="1" applyAlignment="1" applyProtection="1">
      <alignment horizontal="center" vertical="center" wrapText="1"/>
      <protection hidden="1"/>
    </xf>
    <xf numFmtId="2" fontId="3" fillId="0" borderId="10" xfId="54" applyNumberFormat="1" applyFont="1" applyBorder="1" applyAlignment="1">
      <alignment horizontal="right" vertical="center"/>
      <protection/>
    </xf>
    <xf numFmtId="49" fontId="2" fillId="0" borderId="26" xfId="54" applyNumberFormat="1" applyFont="1" applyFill="1" applyBorder="1" applyAlignment="1" applyProtection="1">
      <alignment horizontal="center" vertical="center"/>
      <protection hidden="1"/>
    </xf>
    <xf numFmtId="49" fontId="2" fillId="0" borderId="26" xfId="54" applyNumberFormat="1" applyFont="1" applyFill="1" applyBorder="1" applyAlignment="1" applyProtection="1">
      <alignment horizontal="center" vertical="center" wrapText="1"/>
      <protection hidden="1"/>
    </xf>
    <xf numFmtId="4" fontId="2" fillId="0" borderId="10" xfId="54" applyNumberFormat="1" applyFont="1" applyFill="1" applyBorder="1" applyAlignment="1" applyProtection="1">
      <alignment vertical="center"/>
      <protection hidden="1"/>
    </xf>
    <xf numFmtId="0" fontId="2" fillId="0" borderId="24" xfId="0" applyFont="1" applyBorder="1" applyAlignment="1">
      <alignment wrapText="1"/>
    </xf>
    <xf numFmtId="0" fontId="2" fillId="0" borderId="24" xfId="0" applyNumberFormat="1" applyFont="1" applyFill="1" applyBorder="1" applyAlignment="1">
      <alignment horizontal="left" vertical="top" wrapText="1"/>
    </xf>
    <xf numFmtId="4" fontId="6" fillId="0" borderId="10" xfId="53" applyNumberFormat="1" applyFont="1" applyFill="1" applyBorder="1" applyAlignment="1" applyProtection="1">
      <alignment horizontal="right" vertical="center" wrapText="1"/>
      <protection hidden="1"/>
    </xf>
    <xf numFmtId="49" fontId="2" fillId="0" borderId="28" xfId="53" applyNumberFormat="1" applyFont="1" applyFill="1" applyBorder="1" applyAlignment="1" applyProtection="1">
      <alignment horizontal="center" vertical="center"/>
      <protection hidden="1"/>
    </xf>
    <xf numFmtId="186" fontId="6" fillId="0" borderId="30" xfId="53" applyNumberFormat="1" applyFont="1" applyFill="1" applyBorder="1" applyAlignment="1" applyProtection="1">
      <alignment horizontal="left" vertical="center" wrapText="1"/>
      <protection hidden="1"/>
    </xf>
    <xf numFmtId="186" fontId="2" fillId="0" borderId="31" xfId="53" applyNumberFormat="1" applyFont="1" applyFill="1" applyBorder="1" applyAlignment="1" applyProtection="1">
      <alignment horizontal="left" vertical="center" wrapText="1"/>
      <protection hidden="1"/>
    </xf>
    <xf numFmtId="0" fontId="6" fillId="0" borderId="10" xfId="56" applyFont="1" applyBorder="1" applyAlignment="1">
      <alignment horizontal="left" vertical="center" wrapText="1"/>
      <protection/>
    </xf>
    <xf numFmtId="4" fontId="6" fillId="0" borderId="10" xfId="56" applyNumberFormat="1" applyFont="1" applyBorder="1" applyAlignment="1">
      <alignment horizontal="right" vertical="center"/>
      <protection/>
    </xf>
    <xf numFmtId="49" fontId="28" fillId="0" borderId="10" xfId="56" applyNumberFormat="1" applyFont="1" applyBorder="1" applyAlignment="1">
      <alignment horizontal="center" vertical="center"/>
      <protection/>
    </xf>
    <xf numFmtId="4" fontId="6" fillId="35" borderId="10" xfId="56" applyNumberFormat="1" applyFont="1" applyFill="1" applyBorder="1" applyAlignment="1">
      <alignment horizontal="right" vertical="center"/>
      <protection/>
    </xf>
    <xf numFmtId="0" fontId="6" fillId="0" borderId="0" xfId="53" applyFont="1">
      <alignment/>
      <protection/>
    </xf>
    <xf numFmtId="0" fontId="1" fillId="0" borderId="0" xfId="53" applyFont="1" applyAlignment="1" applyProtection="1">
      <alignment horizontal="right" vertical="center"/>
      <protection hidden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0" fillId="0" borderId="0" xfId="55" applyFont="1" applyAlignment="1">
      <alignment horizontal="center"/>
      <protection/>
    </xf>
    <xf numFmtId="0" fontId="10" fillId="0" borderId="0" xfId="55" applyFont="1" applyAlignment="1">
      <alignment horizontal="left"/>
      <protection/>
    </xf>
    <xf numFmtId="0" fontId="10" fillId="0" borderId="0" xfId="55" applyAlignment="1">
      <alignment horizontal="left"/>
      <protection/>
    </xf>
    <xf numFmtId="0" fontId="20" fillId="0" borderId="33" xfId="55" applyFont="1" applyBorder="1" applyAlignment="1">
      <alignment horizontal="center"/>
      <protection/>
    </xf>
    <xf numFmtId="0" fontId="20" fillId="0" borderId="0" xfId="55" applyFont="1" applyBorder="1" applyAlignment="1">
      <alignment horizontal="center"/>
      <protection/>
    </xf>
    <xf numFmtId="49" fontId="8" fillId="0" borderId="12" xfId="54" applyNumberFormat="1" applyFont="1" applyFill="1" applyBorder="1" applyAlignment="1" applyProtection="1">
      <alignment horizontal="left" wrapText="1"/>
      <protection hidden="1"/>
    </xf>
    <xf numFmtId="49" fontId="8" fillId="0" borderId="26" xfId="54" applyNumberFormat="1" applyFont="1" applyFill="1" applyBorder="1" applyAlignment="1" applyProtection="1">
      <alignment horizontal="left" wrapText="1"/>
      <protection hidden="1"/>
    </xf>
    <xf numFmtId="49" fontId="8" fillId="0" borderId="28" xfId="54" applyNumberFormat="1" applyFont="1" applyFill="1" applyBorder="1" applyAlignment="1" applyProtection="1">
      <alignment horizontal="left" wrapText="1"/>
      <protection hidden="1"/>
    </xf>
    <xf numFmtId="0" fontId="8" fillId="0" borderId="12" xfId="54" applyNumberFormat="1" applyFont="1" applyFill="1" applyBorder="1" applyAlignment="1" applyProtection="1">
      <alignment horizontal="left" wrapText="1"/>
      <protection hidden="1"/>
    </xf>
    <xf numFmtId="0" fontId="8" fillId="0" borderId="26" xfId="54" applyNumberFormat="1" applyFont="1" applyFill="1" applyBorder="1" applyAlignment="1" applyProtection="1">
      <alignment horizontal="left" wrapText="1"/>
      <protection hidden="1"/>
    </xf>
    <xf numFmtId="0" fontId="8" fillId="0" borderId="28" xfId="54" applyNumberFormat="1" applyFont="1" applyFill="1" applyBorder="1" applyAlignment="1" applyProtection="1">
      <alignment horizontal="left" wrapText="1"/>
      <protection hidden="1"/>
    </xf>
    <xf numFmtId="49" fontId="8" fillId="0" borderId="10" xfId="54" applyNumberFormat="1" applyFont="1" applyFill="1" applyBorder="1" applyAlignment="1" applyProtection="1">
      <alignment horizontal="left" wrapText="1"/>
      <protection hidden="1"/>
    </xf>
    <xf numFmtId="0" fontId="6" fillId="0" borderId="10" xfId="0" applyFont="1" applyFill="1" applyBorder="1" applyAlignment="1">
      <alignment horizontal="center"/>
    </xf>
    <xf numFmtId="0" fontId="2" fillId="0" borderId="0" xfId="0" applyFont="1" applyAlignment="1">
      <alignment horizontal="right" vertical="center"/>
    </xf>
    <xf numFmtId="0" fontId="7" fillId="0" borderId="0" xfId="54" applyFont="1" applyFill="1" applyBorder="1" applyAlignment="1">
      <alignment horizontal="center" vertical="top" wrapText="1"/>
      <protection/>
    </xf>
    <xf numFmtId="49" fontId="0" fillId="0" borderId="0" xfId="54" applyNumberFormat="1" applyFont="1" applyAlignment="1">
      <alignment/>
      <protection/>
    </xf>
    <xf numFmtId="0" fontId="0" fillId="0" borderId="0" xfId="0" applyAlignment="1">
      <alignment/>
    </xf>
    <xf numFmtId="0" fontId="7" fillId="0" borderId="10" xfId="53" applyNumberFormat="1" applyFont="1" applyFill="1" applyBorder="1" applyAlignment="1" applyProtection="1">
      <alignment horizontal="center" vertical="center"/>
      <protection hidden="1"/>
    </xf>
    <xf numFmtId="4" fontId="6" fillId="0" borderId="10" xfId="53" applyNumberFormat="1" applyFont="1" applyFill="1" applyBorder="1" applyAlignment="1" applyProtection="1">
      <alignment horizontal="center" vertical="center" wrapText="1"/>
      <protection hidden="1"/>
    </xf>
    <xf numFmtId="2" fontId="6" fillId="0" borderId="30" xfId="53" applyNumberFormat="1" applyFont="1" applyFill="1" applyBorder="1" applyAlignment="1" applyProtection="1">
      <alignment horizontal="center" vertical="center" textRotation="90" wrapText="1"/>
      <protection hidden="1"/>
    </xf>
    <xf numFmtId="2" fontId="6" fillId="0" borderId="31" xfId="53" applyNumberFormat="1" applyFont="1" applyFill="1" applyBorder="1" applyAlignment="1" applyProtection="1">
      <alignment horizontal="center" vertical="center" textRotation="90" wrapText="1"/>
      <protection hidden="1"/>
    </xf>
    <xf numFmtId="0" fontId="5" fillId="0" borderId="0" xfId="53" applyFont="1" applyAlignment="1" applyProtection="1">
      <alignment horizontal="center" vertical="center" wrapText="1"/>
      <protection hidden="1"/>
    </xf>
    <xf numFmtId="49" fontId="9" fillId="0" borderId="10" xfId="0" applyNumberFormat="1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left" vertical="center"/>
    </xf>
    <xf numFmtId="49" fontId="7" fillId="0" borderId="10" xfId="0" applyNumberFormat="1" applyFont="1" applyBorder="1" applyAlignment="1">
      <alignment horizontal="left" vertical="center"/>
    </xf>
    <xf numFmtId="49" fontId="9" fillId="0" borderId="10" xfId="0" applyNumberFormat="1" applyFont="1" applyBorder="1" applyAlignment="1">
      <alignment horizontal="left" vertical="center"/>
    </xf>
    <xf numFmtId="49" fontId="9" fillId="0" borderId="12" xfId="0" applyNumberFormat="1" applyFont="1" applyBorder="1" applyAlignment="1">
      <alignment horizontal="left" vertical="center" wrapText="1"/>
    </xf>
    <xf numFmtId="49" fontId="9" fillId="0" borderId="28" xfId="0" applyNumberFormat="1" applyFont="1" applyBorder="1" applyAlignment="1">
      <alignment horizontal="left" vertical="center" wrapText="1"/>
    </xf>
    <xf numFmtId="0" fontId="16" fillId="0" borderId="10" xfId="0" applyFont="1" applyBorder="1" applyAlignment="1">
      <alignment vertical="center"/>
    </xf>
    <xf numFmtId="0" fontId="7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53" applyFont="1" applyAlignment="1" applyProtection="1">
      <alignment horizontal="right"/>
      <protection hidden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1" xfId="53"/>
    <cellStyle name="Обычный_Tmp4" xfId="54"/>
    <cellStyle name="Обычный_Лист1" xfId="55"/>
    <cellStyle name="Обычный_функц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8"/>
  <sheetViews>
    <sheetView zoomScalePageLayoutView="0" workbookViewId="0" topLeftCell="A1">
      <selection activeCell="D5" sqref="D5"/>
    </sheetView>
  </sheetViews>
  <sheetFormatPr defaultColWidth="9.140625" defaultRowHeight="12.75"/>
  <cols>
    <col min="1" max="1" width="28.8515625" style="82" customWidth="1"/>
    <col min="2" max="2" width="4.140625" style="71" customWidth="1"/>
    <col min="3" max="3" width="20.8515625" style="71" customWidth="1"/>
    <col min="4" max="4" width="12.00390625" style="71" customWidth="1"/>
    <col min="5" max="5" width="12.00390625" style="72" customWidth="1"/>
    <col min="6" max="6" width="8.28125" style="71" customWidth="1"/>
    <col min="7" max="16384" width="9.140625" style="71" customWidth="1"/>
  </cols>
  <sheetData>
    <row r="1" spans="4:7" ht="15">
      <c r="D1" s="230" t="s">
        <v>155</v>
      </c>
      <c r="E1" s="230"/>
      <c r="F1" s="230"/>
      <c r="G1" s="72"/>
    </row>
    <row r="2" spans="4:7" ht="15">
      <c r="D2" s="230" t="s">
        <v>156</v>
      </c>
      <c r="E2" s="230"/>
      <c r="F2" s="230"/>
      <c r="G2" s="72"/>
    </row>
    <row r="3" spans="4:7" ht="15">
      <c r="D3" s="230" t="s">
        <v>108</v>
      </c>
      <c r="E3" s="230"/>
      <c r="F3" s="230"/>
      <c r="G3" s="72"/>
    </row>
    <row r="4" spans="1:7" ht="15">
      <c r="A4" s="82" t="s">
        <v>19</v>
      </c>
      <c r="D4" s="230" t="s">
        <v>371</v>
      </c>
      <c r="E4" s="230"/>
      <c r="F4" s="230"/>
      <c r="G4" s="72"/>
    </row>
    <row r="5" spans="1:6" ht="15.75">
      <c r="A5" s="83"/>
      <c r="B5" s="73"/>
      <c r="C5" s="73"/>
      <c r="E5" s="92"/>
      <c r="F5" s="93"/>
    </row>
    <row r="6" spans="1:6" ht="33.75" customHeight="1">
      <c r="A6" s="231" t="s">
        <v>260</v>
      </c>
      <c r="B6" s="232"/>
      <c r="C6" s="232"/>
      <c r="D6" s="232"/>
      <c r="E6" s="232"/>
      <c r="F6" s="232"/>
    </row>
    <row r="7" spans="1:6" s="27" customFormat="1" ht="33" customHeight="1">
      <c r="A7" s="94" t="s">
        <v>81</v>
      </c>
      <c r="B7" s="95" t="s">
        <v>79</v>
      </c>
      <c r="C7" s="95" t="s">
        <v>177</v>
      </c>
      <c r="D7" s="95" t="s">
        <v>151</v>
      </c>
      <c r="E7" s="95" t="s">
        <v>82</v>
      </c>
      <c r="F7" s="95" t="s">
        <v>107</v>
      </c>
    </row>
    <row r="8" spans="1:6" s="27" customFormat="1" ht="12.75">
      <c r="A8" s="24">
        <v>1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</row>
    <row r="9" spans="1:6" s="27" customFormat="1" ht="12.75">
      <c r="A9" s="91" t="s">
        <v>203</v>
      </c>
      <c r="B9" s="24">
        <v>10</v>
      </c>
      <c r="C9" s="24" t="s">
        <v>80</v>
      </c>
      <c r="D9" s="110">
        <f>D10+D45</f>
        <v>12964473.94</v>
      </c>
      <c r="E9" s="110">
        <f>E10+E45</f>
        <v>13064890.13</v>
      </c>
      <c r="F9" s="110">
        <f>E9/D9*100</f>
        <v>100.77454889773956</v>
      </c>
    </row>
    <row r="10" spans="1:6" s="27" customFormat="1" ht="22.5" customHeight="1">
      <c r="A10" s="86" t="s">
        <v>202</v>
      </c>
      <c r="B10" s="24">
        <v>10</v>
      </c>
      <c r="C10" s="24" t="s">
        <v>83</v>
      </c>
      <c r="D10" s="111">
        <f>D11+D21+D29+D32+D38+D42+D15</f>
        <v>1987006.94</v>
      </c>
      <c r="E10" s="111">
        <f>E11+E21+E29+E32+E38+E42+E15</f>
        <v>2107427.85</v>
      </c>
      <c r="F10" s="111">
        <f aca="true" t="shared" si="0" ref="F10:F55">E10/D10*100</f>
        <v>106.06041718203562</v>
      </c>
    </row>
    <row r="11" spans="1:6" s="70" customFormat="1" ht="12.75">
      <c r="A11" s="87" t="s">
        <v>53</v>
      </c>
      <c r="B11" s="24">
        <v>10</v>
      </c>
      <c r="C11" s="24" t="s">
        <v>84</v>
      </c>
      <c r="D11" s="112">
        <f>D12</f>
        <v>616130</v>
      </c>
      <c r="E11" s="112">
        <f>E12</f>
        <v>713402.35</v>
      </c>
      <c r="F11" s="112">
        <f t="shared" si="0"/>
        <v>115.7876341031925</v>
      </c>
    </row>
    <row r="12" spans="1:6" s="70" customFormat="1" ht="12.75">
      <c r="A12" s="89" t="s">
        <v>54</v>
      </c>
      <c r="B12" s="24">
        <v>10</v>
      </c>
      <c r="C12" s="24" t="s">
        <v>85</v>
      </c>
      <c r="D12" s="107">
        <f>D13+D14</f>
        <v>616130</v>
      </c>
      <c r="E12" s="107">
        <f>E13+E14</f>
        <v>713402.35</v>
      </c>
      <c r="F12" s="113">
        <f t="shared" si="0"/>
        <v>115.7876341031925</v>
      </c>
    </row>
    <row r="13" spans="1:6" s="27" customFormat="1" ht="93" customHeight="1">
      <c r="A13" s="178" t="s">
        <v>232</v>
      </c>
      <c r="B13" s="24">
        <v>10</v>
      </c>
      <c r="C13" s="24" t="s">
        <v>233</v>
      </c>
      <c r="D13" s="107">
        <v>616130</v>
      </c>
      <c r="E13" s="107">
        <v>712888.37</v>
      </c>
      <c r="F13" s="113">
        <f t="shared" si="0"/>
        <v>115.70421339652346</v>
      </c>
    </row>
    <row r="14" spans="1:6" s="70" customFormat="1" ht="61.5" customHeight="1">
      <c r="A14" s="179" t="s">
        <v>261</v>
      </c>
      <c r="B14" s="24">
        <v>10</v>
      </c>
      <c r="C14" s="24" t="s">
        <v>235</v>
      </c>
      <c r="D14" s="107">
        <v>0</v>
      </c>
      <c r="E14" s="107">
        <v>513.98</v>
      </c>
      <c r="F14" s="113"/>
    </row>
    <row r="15" spans="1:6" s="70" customFormat="1" ht="37.5" customHeight="1">
      <c r="A15" s="191" t="s">
        <v>262</v>
      </c>
      <c r="B15" s="192">
        <v>10</v>
      </c>
      <c r="C15" s="192" t="s">
        <v>268</v>
      </c>
      <c r="D15" s="193">
        <f>D16</f>
        <v>148100</v>
      </c>
      <c r="E15" s="193">
        <f>E16</f>
        <v>160857.56000000003</v>
      </c>
      <c r="F15" s="193">
        <f t="shared" si="0"/>
        <v>108.61415259959489</v>
      </c>
    </row>
    <row r="16" spans="1:6" s="70" customFormat="1" ht="37.5" customHeight="1">
      <c r="A16" s="179" t="s">
        <v>263</v>
      </c>
      <c r="B16" s="24">
        <v>10</v>
      </c>
      <c r="C16" s="24" t="s">
        <v>269</v>
      </c>
      <c r="D16" s="107">
        <f>D17+D18+D19+D20</f>
        <v>148100</v>
      </c>
      <c r="E16" s="107">
        <f>E17+E18+E19+E20</f>
        <v>160857.56000000003</v>
      </c>
      <c r="F16" s="113">
        <f t="shared" si="0"/>
        <v>108.61415259959489</v>
      </c>
    </row>
    <row r="17" spans="1:6" s="70" customFormat="1" ht="79.5" customHeight="1">
      <c r="A17" s="194" t="s">
        <v>264</v>
      </c>
      <c r="B17" s="24">
        <v>10</v>
      </c>
      <c r="C17" s="24" t="s">
        <v>270</v>
      </c>
      <c r="D17" s="107">
        <v>59400</v>
      </c>
      <c r="E17" s="107">
        <v>60710.39</v>
      </c>
      <c r="F17" s="113">
        <f t="shared" si="0"/>
        <v>102.20604377104377</v>
      </c>
    </row>
    <row r="18" spans="1:6" s="70" customFormat="1" ht="105.75" customHeight="1">
      <c r="A18" s="195" t="s">
        <v>265</v>
      </c>
      <c r="B18" s="24">
        <v>10</v>
      </c>
      <c r="C18" s="24" t="s">
        <v>271</v>
      </c>
      <c r="D18" s="107">
        <v>1300</v>
      </c>
      <c r="E18" s="107">
        <v>1367.56</v>
      </c>
      <c r="F18" s="113">
        <f t="shared" si="0"/>
        <v>105.19692307692307</v>
      </c>
    </row>
    <row r="19" spans="1:6" s="70" customFormat="1" ht="104.25" customHeight="1">
      <c r="A19" s="195" t="s">
        <v>266</v>
      </c>
      <c r="B19" s="24">
        <v>10</v>
      </c>
      <c r="C19" s="24" t="s">
        <v>272</v>
      </c>
      <c r="D19" s="107">
        <v>90600</v>
      </c>
      <c r="E19" s="107">
        <v>104003.82</v>
      </c>
      <c r="F19" s="113">
        <f t="shared" si="0"/>
        <v>114.7945033112583</v>
      </c>
    </row>
    <row r="20" spans="1:6" s="70" customFormat="1" ht="105.75" customHeight="1">
      <c r="A20" s="195" t="s">
        <v>267</v>
      </c>
      <c r="B20" s="24">
        <v>10</v>
      </c>
      <c r="C20" s="24" t="s">
        <v>273</v>
      </c>
      <c r="D20" s="107">
        <v>-3200</v>
      </c>
      <c r="E20" s="107">
        <v>-5224.21</v>
      </c>
      <c r="F20" s="113">
        <f t="shared" si="0"/>
        <v>163.2565625</v>
      </c>
    </row>
    <row r="21" spans="1:6" s="70" customFormat="1" ht="12.75">
      <c r="A21" s="87" t="s">
        <v>50</v>
      </c>
      <c r="B21" s="88">
        <v>10</v>
      </c>
      <c r="C21" s="88" t="s">
        <v>86</v>
      </c>
      <c r="D21" s="112">
        <f>D22+D24</f>
        <v>386780</v>
      </c>
      <c r="E21" s="112">
        <f>E22+E24</f>
        <v>395923.29000000004</v>
      </c>
      <c r="F21" s="112">
        <f t="shared" si="0"/>
        <v>102.36395108330318</v>
      </c>
    </row>
    <row r="22" spans="1:6" s="70" customFormat="1" ht="12.75">
      <c r="A22" s="89" t="s">
        <v>51</v>
      </c>
      <c r="B22" s="24">
        <v>10</v>
      </c>
      <c r="C22" s="24" t="s">
        <v>87</v>
      </c>
      <c r="D22" s="107">
        <f>D23</f>
        <v>74340</v>
      </c>
      <c r="E22" s="107">
        <f>E23</f>
        <v>78433.6</v>
      </c>
      <c r="F22" s="113">
        <f t="shared" si="0"/>
        <v>105.5065913370998</v>
      </c>
    </row>
    <row r="23" spans="1:6" s="70" customFormat="1" ht="47.25" customHeight="1">
      <c r="A23" s="89" t="s">
        <v>88</v>
      </c>
      <c r="B23" s="24">
        <v>10</v>
      </c>
      <c r="C23" s="24" t="s">
        <v>89</v>
      </c>
      <c r="D23" s="107">
        <v>74340</v>
      </c>
      <c r="E23" s="107">
        <v>78433.6</v>
      </c>
      <c r="F23" s="113">
        <f t="shared" si="0"/>
        <v>105.5065913370998</v>
      </c>
    </row>
    <row r="24" spans="1:6" s="70" customFormat="1" ht="12.75">
      <c r="A24" s="89" t="s">
        <v>90</v>
      </c>
      <c r="B24" s="24">
        <v>10</v>
      </c>
      <c r="C24" s="24" t="s">
        <v>91</v>
      </c>
      <c r="D24" s="107">
        <f>D25+D27</f>
        <v>312440</v>
      </c>
      <c r="E24" s="107">
        <f>E25+E27</f>
        <v>317489.69</v>
      </c>
      <c r="F24" s="113">
        <f t="shared" si="0"/>
        <v>101.6162111125336</v>
      </c>
    </row>
    <row r="25" spans="1:6" s="70" customFormat="1" ht="55.5" customHeight="1">
      <c r="A25" s="89" t="s">
        <v>212</v>
      </c>
      <c r="B25" s="24">
        <v>10</v>
      </c>
      <c r="C25" s="24" t="s">
        <v>92</v>
      </c>
      <c r="D25" s="107">
        <f>D26</f>
        <v>-2600</v>
      </c>
      <c r="E25" s="107">
        <f>E26</f>
        <v>2835.81</v>
      </c>
      <c r="F25" s="113">
        <f t="shared" si="0"/>
        <v>-109.06961538461539</v>
      </c>
    </row>
    <row r="26" spans="1:6" s="70" customFormat="1" ht="69" customHeight="1">
      <c r="A26" s="89" t="s">
        <v>93</v>
      </c>
      <c r="B26" s="24">
        <v>10</v>
      </c>
      <c r="C26" s="24" t="s">
        <v>94</v>
      </c>
      <c r="D26" s="107">
        <v>-2600</v>
      </c>
      <c r="E26" s="107">
        <v>2835.81</v>
      </c>
      <c r="F26" s="113">
        <f t="shared" si="0"/>
        <v>-109.06961538461539</v>
      </c>
    </row>
    <row r="27" spans="1:6" s="70" customFormat="1" ht="56.25" customHeight="1">
      <c r="A27" s="89" t="s">
        <v>210</v>
      </c>
      <c r="B27" s="24">
        <v>10</v>
      </c>
      <c r="C27" s="24" t="s">
        <v>95</v>
      </c>
      <c r="D27" s="107">
        <f>D28</f>
        <v>315040</v>
      </c>
      <c r="E27" s="107">
        <f>E28</f>
        <v>314653.88</v>
      </c>
      <c r="F27" s="113">
        <f t="shared" si="0"/>
        <v>99.87743778567801</v>
      </c>
    </row>
    <row r="28" spans="1:6" s="70" customFormat="1" ht="81" customHeight="1">
      <c r="A28" s="89" t="s">
        <v>178</v>
      </c>
      <c r="B28" s="24">
        <v>10</v>
      </c>
      <c r="C28" s="24" t="s">
        <v>96</v>
      </c>
      <c r="D28" s="107">
        <v>315040</v>
      </c>
      <c r="E28" s="107">
        <v>314653.88</v>
      </c>
      <c r="F28" s="113">
        <f t="shared" si="0"/>
        <v>99.87743778567801</v>
      </c>
    </row>
    <row r="29" spans="1:6" s="70" customFormat="1" ht="12.75">
      <c r="A29" s="196" t="s">
        <v>179</v>
      </c>
      <c r="B29" s="192">
        <v>10</v>
      </c>
      <c r="C29" s="192" t="s">
        <v>180</v>
      </c>
      <c r="D29" s="112">
        <f>D30</f>
        <v>22240</v>
      </c>
      <c r="E29" s="112">
        <f>E30</f>
        <v>21440</v>
      </c>
      <c r="F29" s="112">
        <f t="shared" si="0"/>
        <v>96.40287769784173</v>
      </c>
    </row>
    <row r="30" spans="1:6" s="70" customFormat="1" ht="60" customHeight="1">
      <c r="A30" s="90" t="s">
        <v>181</v>
      </c>
      <c r="B30" s="24">
        <v>10</v>
      </c>
      <c r="C30" s="24" t="s">
        <v>182</v>
      </c>
      <c r="D30" s="107">
        <f>D31</f>
        <v>22240</v>
      </c>
      <c r="E30" s="107">
        <f>E31</f>
        <v>21440</v>
      </c>
      <c r="F30" s="114">
        <f t="shared" si="0"/>
        <v>96.40287769784173</v>
      </c>
    </row>
    <row r="31" spans="1:6" s="70" customFormat="1" ht="88.5" customHeight="1">
      <c r="A31" s="90" t="s">
        <v>183</v>
      </c>
      <c r="B31" s="109">
        <v>10</v>
      </c>
      <c r="C31" s="109" t="s">
        <v>115</v>
      </c>
      <c r="D31" s="114">
        <v>22240</v>
      </c>
      <c r="E31" s="114">
        <v>21440</v>
      </c>
      <c r="F31" s="114">
        <f t="shared" si="0"/>
        <v>96.40287769784173</v>
      </c>
    </row>
    <row r="32" spans="1:6" s="27" customFormat="1" ht="46.5" customHeight="1">
      <c r="A32" s="87" t="s">
        <v>55</v>
      </c>
      <c r="B32" s="192">
        <v>10</v>
      </c>
      <c r="C32" s="192" t="s">
        <v>97</v>
      </c>
      <c r="D32" s="112">
        <f>D33</f>
        <v>480000</v>
      </c>
      <c r="E32" s="112">
        <f>E33</f>
        <v>482016.19</v>
      </c>
      <c r="F32" s="112">
        <f t="shared" si="0"/>
        <v>100.42003958333335</v>
      </c>
    </row>
    <row r="33" spans="1:6" s="70" customFormat="1" ht="101.25">
      <c r="A33" s="89" t="s">
        <v>184</v>
      </c>
      <c r="B33" s="24">
        <v>10</v>
      </c>
      <c r="C33" s="24" t="s">
        <v>98</v>
      </c>
      <c r="D33" s="107">
        <v>480000</v>
      </c>
      <c r="E33" s="107">
        <v>482016.19</v>
      </c>
      <c r="F33" s="113">
        <f t="shared" si="0"/>
        <v>100.42003958333335</v>
      </c>
    </row>
    <row r="34" spans="1:6" s="70" customFormat="1" ht="78.75">
      <c r="A34" s="89" t="s">
        <v>185</v>
      </c>
      <c r="B34" s="24">
        <v>10</v>
      </c>
      <c r="C34" s="24" t="s">
        <v>99</v>
      </c>
      <c r="D34" s="107">
        <f>D35</f>
        <v>50000</v>
      </c>
      <c r="E34" s="107">
        <f>E35</f>
        <v>45636.42</v>
      </c>
      <c r="F34" s="113">
        <f t="shared" si="0"/>
        <v>91.27284</v>
      </c>
    </row>
    <row r="35" spans="1:6" s="70" customFormat="1" ht="90">
      <c r="A35" s="89" t="s">
        <v>274</v>
      </c>
      <c r="B35" s="24">
        <v>10</v>
      </c>
      <c r="C35" s="24" t="s">
        <v>238</v>
      </c>
      <c r="D35" s="107">
        <v>50000</v>
      </c>
      <c r="E35" s="107">
        <v>45636.42</v>
      </c>
      <c r="F35" s="113">
        <f t="shared" si="0"/>
        <v>91.27284</v>
      </c>
    </row>
    <row r="36" spans="1:6" s="70" customFormat="1" ht="105" customHeight="1">
      <c r="A36" s="89" t="s">
        <v>231</v>
      </c>
      <c r="B36" s="24">
        <v>10</v>
      </c>
      <c r="C36" s="24" t="s">
        <v>100</v>
      </c>
      <c r="D36" s="107">
        <f>D37</f>
        <v>430000</v>
      </c>
      <c r="E36" s="107">
        <f>E37</f>
        <v>436379.77</v>
      </c>
      <c r="F36" s="113">
        <f t="shared" si="0"/>
        <v>101.48366744186046</v>
      </c>
    </row>
    <row r="37" spans="1:6" s="70" customFormat="1" ht="84" customHeight="1">
      <c r="A37" s="89" t="s">
        <v>186</v>
      </c>
      <c r="B37" s="24">
        <v>10</v>
      </c>
      <c r="C37" s="24" t="s">
        <v>101</v>
      </c>
      <c r="D37" s="107">
        <v>430000</v>
      </c>
      <c r="E37" s="107">
        <v>436379.77</v>
      </c>
      <c r="F37" s="113">
        <f t="shared" si="0"/>
        <v>101.48366744186046</v>
      </c>
    </row>
    <row r="38" spans="1:6" s="70" customFormat="1" ht="42.75" customHeight="1">
      <c r="A38" s="87" t="s">
        <v>187</v>
      </c>
      <c r="B38" s="192">
        <v>10</v>
      </c>
      <c r="C38" s="192" t="s">
        <v>188</v>
      </c>
      <c r="D38" s="112">
        <f>D39</f>
        <v>51000</v>
      </c>
      <c r="E38" s="112">
        <f>E39</f>
        <v>51031.52</v>
      </c>
      <c r="F38" s="112">
        <f>F39</f>
        <v>100.06180392156863</v>
      </c>
    </row>
    <row r="39" spans="1:6" s="70" customFormat="1" ht="44.25" customHeight="1">
      <c r="A39" s="90" t="s">
        <v>275</v>
      </c>
      <c r="B39" s="109">
        <v>10</v>
      </c>
      <c r="C39" s="109" t="s">
        <v>189</v>
      </c>
      <c r="D39" s="114">
        <f>D40</f>
        <v>51000</v>
      </c>
      <c r="E39" s="114">
        <f>E40</f>
        <v>51031.52</v>
      </c>
      <c r="F39" s="113">
        <f t="shared" si="0"/>
        <v>100.06180392156863</v>
      </c>
    </row>
    <row r="40" spans="1:6" s="70" customFormat="1" ht="45">
      <c r="A40" s="89" t="s">
        <v>190</v>
      </c>
      <c r="B40" s="24">
        <v>10</v>
      </c>
      <c r="C40" s="24" t="s">
        <v>191</v>
      </c>
      <c r="D40" s="107">
        <f>D41</f>
        <v>51000</v>
      </c>
      <c r="E40" s="107">
        <f>E41</f>
        <v>51031.52</v>
      </c>
      <c r="F40" s="113">
        <f t="shared" si="0"/>
        <v>100.06180392156863</v>
      </c>
    </row>
    <row r="41" spans="1:6" s="70" customFormat="1" ht="56.25">
      <c r="A41" s="89" t="s">
        <v>116</v>
      </c>
      <c r="B41" s="24">
        <v>10</v>
      </c>
      <c r="C41" s="24" t="s">
        <v>236</v>
      </c>
      <c r="D41" s="107">
        <v>51000</v>
      </c>
      <c r="E41" s="107">
        <v>51031.52</v>
      </c>
      <c r="F41" s="114">
        <f t="shared" si="0"/>
        <v>100.06180392156863</v>
      </c>
    </row>
    <row r="42" spans="1:6" s="70" customFormat="1" ht="22.5">
      <c r="A42" s="186" t="s">
        <v>245</v>
      </c>
      <c r="B42" s="24">
        <v>10</v>
      </c>
      <c r="C42" s="109" t="s">
        <v>246</v>
      </c>
      <c r="D42" s="187">
        <f>D43</f>
        <v>282756.94</v>
      </c>
      <c r="E42" s="187">
        <f>E43</f>
        <v>282756.94</v>
      </c>
      <c r="F42" s="114">
        <f t="shared" si="0"/>
        <v>100</v>
      </c>
    </row>
    <row r="43" spans="1:6" s="70" customFormat="1" ht="45.75" customHeight="1">
      <c r="A43" s="89" t="s">
        <v>276</v>
      </c>
      <c r="B43" s="24">
        <v>10</v>
      </c>
      <c r="C43" s="94" t="s">
        <v>277</v>
      </c>
      <c r="D43" s="107">
        <f>D44</f>
        <v>282756.94</v>
      </c>
      <c r="E43" s="107">
        <f>E44</f>
        <v>282756.94</v>
      </c>
      <c r="F43" s="114">
        <f t="shared" si="0"/>
        <v>100</v>
      </c>
    </row>
    <row r="44" spans="1:6" s="70" customFormat="1" ht="67.5">
      <c r="A44" s="89" t="s">
        <v>278</v>
      </c>
      <c r="B44" s="24">
        <v>10</v>
      </c>
      <c r="C44" s="94" t="s">
        <v>279</v>
      </c>
      <c r="D44" s="107">
        <v>282756.94</v>
      </c>
      <c r="E44" s="107">
        <v>282756.94</v>
      </c>
      <c r="F44" s="114">
        <f t="shared" si="0"/>
        <v>100</v>
      </c>
    </row>
    <row r="45" spans="1:6" s="70" customFormat="1" ht="12.75">
      <c r="A45" s="196" t="s">
        <v>52</v>
      </c>
      <c r="B45" s="192">
        <v>10</v>
      </c>
      <c r="C45" s="192" t="s">
        <v>102</v>
      </c>
      <c r="D45" s="112">
        <f>D46</f>
        <v>10977467</v>
      </c>
      <c r="E45" s="112">
        <f>E46</f>
        <v>10957462.280000001</v>
      </c>
      <c r="F45" s="112">
        <f t="shared" si="0"/>
        <v>99.81776561022684</v>
      </c>
    </row>
    <row r="46" spans="1:6" s="70" customFormat="1" ht="49.5" customHeight="1">
      <c r="A46" s="89" t="s">
        <v>192</v>
      </c>
      <c r="B46" s="24">
        <v>10</v>
      </c>
      <c r="C46" s="24" t="s">
        <v>103</v>
      </c>
      <c r="D46" s="107">
        <f>D47+D50+D53</f>
        <v>10977467</v>
      </c>
      <c r="E46" s="107">
        <f>E47+E50+E53</f>
        <v>10957462.280000001</v>
      </c>
      <c r="F46" s="114">
        <f t="shared" si="0"/>
        <v>99.81776561022684</v>
      </c>
    </row>
    <row r="47" spans="1:6" s="70" customFormat="1" ht="33.75">
      <c r="A47" s="196" t="s">
        <v>193</v>
      </c>
      <c r="B47" s="192">
        <v>10</v>
      </c>
      <c r="C47" s="192" t="s">
        <v>104</v>
      </c>
      <c r="D47" s="112">
        <f>D48</f>
        <v>4439500</v>
      </c>
      <c r="E47" s="112">
        <f>E48</f>
        <v>4439500</v>
      </c>
      <c r="F47" s="112">
        <f t="shared" si="0"/>
        <v>100</v>
      </c>
    </row>
    <row r="48" spans="1:6" s="70" customFormat="1" ht="22.5">
      <c r="A48" s="89" t="s">
        <v>194</v>
      </c>
      <c r="B48" s="24">
        <v>10</v>
      </c>
      <c r="C48" s="24" t="s">
        <v>154</v>
      </c>
      <c r="D48" s="107">
        <f>D49</f>
        <v>4439500</v>
      </c>
      <c r="E48" s="107">
        <f>E49</f>
        <v>4439500</v>
      </c>
      <c r="F48" s="113">
        <f t="shared" si="0"/>
        <v>100</v>
      </c>
    </row>
    <row r="49" spans="1:6" s="27" customFormat="1" ht="33.75">
      <c r="A49" s="89" t="s">
        <v>195</v>
      </c>
      <c r="B49" s="24">
        <v>10</v>
      </c>
      <c r="C49" s="24" t="s">
        <v>117</v>
      </c>
      <c r="D49" s="107">
        <v>4439500</v>
      </c>
      <c r="E49" s="107">
        <v>4439500</v>
      </c>
      <c r="F49" s="113">
        <f t="shared" si="0"/>
        <v>100</v>
      </c>
    </row>
    <row r="50" spans="1:6" s="70" customFormat="1" ht="33.75">
      <c r="A50" s="87" t="s">
        <v>196</v>
      </c>
      <c r="B50" s="192">
        <v>10</v>
      </c>
      <c r="C50" s="192" t="s">
        <v>118</v>
      </c>
      <c r="D50" s="112">
        <f>D51</f>
        <v>285870</v>
      </c>
      <c r="E50" s="112">
        <f>E51</f>
        <v>265865.28</v>
      </c>
      <c r="F50" s="112">
        <f t="shared" si="0"/>
        <v>93.00216182180712</v>
      </c>
    </row>
    <row r="51" spans="1:6" s="70" customFormat="1" ht="45">
      <c r="A51" s="89" t="s">
        <v>197</v>
      </c>
      <c r="B51" s="24">
        <v>10</v>
      </c>
      <c r="C51" s="24" t="s">
        <v>198</v>
      </c>
      <c r="D51" s="107">
        <f>D52</f>
        <v>285870</v>
      </c>
      <c r="E51" s="107">
        <f>E52</f>
        <v>265865.28</v>
      </c>
      <c r="F51" s="113">
        <f t="shared" si="0"/>
        <v>93.00216182180712</v>
      </c>
    </row>
    <row r="52" spans="1:6" s="70" customFormat="1" ht="45">
      <c r="A52" s="89" t="s">
        <v>197</v>
      </c>
      <c r="B52" s="24">
        <v>10</v>
      </c>
      <c r="C52" s="24" t="s">
        <v>119</v>
      </c>
      <c r="D52" s="107">
        <v>285870</v>
      </c>
      <c r="E52" s="107">
        <v>265865.28</v>
      </c>
      <c r="F52" s="114">
        <f t="shared" si="0"/>
        <v>93.00216182180712</v>
      </c>
    </row>
    <row r="53" spans="1:6" s="27" customFormat="1" ht="12.75">
      <c r="A53" s="87" t="s">
        <v>120</v>
      </c>
      <c r="B53" s="192">
        <v>10</v>
      </c>
      <c r="C53" s="192" t="s">
        <v>105</v>
      </c>
      <c r="D53" s="112">
        <f>D54</f>
        <v>6252097</v>
      </c>
      <c r="E53" s="112">
        <f>E54</f>
        <v>6252097</v>
      </c>
      <c r="F53" s="112">
        <f t="shared" si="0"/>
        <v>100</v>
      </c>
    </row>
    <row r="54" spans="1:6" s="70" customFormat="1" ht="22.5">
      <c r="A54" s="90" t="s">
        <v>199</v>
      </c>
      <c r="B54" s="24">
        <v>10</v>
      </c>
      <c r="C54" s="24" t="s">
        <v>200</v>
      </c>
      <c r="D54" s="114">
        <f>D55</f>
        <v>6252097</v>
      </c>
      <c r="E54" s="114">
        <f>E55</f>
        <v>6252097</v>
      </c>
      <c r="F54" s="114">
        <f t="shared" si="0"/>
        <v>100</v>
      </c>
    </row>
    <row r="55" spans="1:6" s="27" customFormat="1" ht="27.75" customHeight="1">
      <c r="A55" s="90" t="s">
        <v>201</v>
      </c>
      <c r="B55" s="24">
        <v>10</v>
      </c>
      <c r="C55" s="24" t="s">
        <v>106</v>
      </c>
      <c r="D55" s="114">
        <v>6252097</v>
      </c>
      <c r="E55" s="114">
        <v>6252097</v>
      </c>
      <c r="F55" s="114">
        <f t="shared" si="0"/>
        <v>100</v>
      </c>
    </row>
    <row r="56" spans="1:6" s="27" customFormat="1" ht="51" customHeight="1">
      <c r="A56" s="75"/>
      <c r="B56" s="75"/>
      <c r="C56" s="75"/>
      <c r="D56" s="75"/>
      <c r="E56" s="75"/>
      <c r="F56" s="75"/>
    </row>
    <row r="57" spans="1:6" s="27" customFormat="1" ht="14.25" customHeight="1">
      <c r="A57" s="75"/>
      <c r="B57" s="75"/>
      <c r="C57" s="75"/>
      <c r="D57" s="75"/>
      <c r="E57" s="75"/>
      <c r="F57" s="75"/>
    </row>
    <row r="58" spans="1:6" s="27" customFormat="1" ht="24" customHeight="1">
      <c r="A58" s="84"/>
      <c r="B58" s="77"/>
      <c r="C58" s="77"/>
      <c r="D58" s="71"/>
      <c r="E58" s="72"/>
      <c r="F58" s="71"/>
    </row>
    <row r="59" spans="1:6" s="27" customFormat="1" ht="24" customHeight="1">
      <c r="A59" s="84"/>
      <c r="B59" s="77"/>
      <c r="C59" s="77"/>
      <c r="D59" s="71"/>
      <c r="E59" s="72"/>
      <c r="F59" s="71"/>
    </row>
    <row r="60" spans="1:6" s="75" customFormat="1" ht="15">
      <c r="A60" s="84"/>
      <c r="B60" s="77"/>
      <c r="C60" s="77"/>
      <c r="D60" s="71"/>
      <c r="E60" s="72"/>
      <c r="F60" s="71"/>
    </row>
    <row r="61" spans="1:6" s="75" customFormat="1" ht="15">
      <c r="A61" s="84"/>
      <c r="B61" s="77"/>
      <c r="C61" s="77"/>
      <c r="D61" s="71"/>
      <c r="E61" s="72"/>
      <c r="F61" s="71"/>
    </row>
    <row r="62" spans="1:3" ht="15">
      <c r="A62" s="84"/>
      <c r="B62" s="77"/>
      <c r="C62" s="77"/>
    </row>
    <row r="63" spans="1:3" ht="15">
      <c r="A63" s="84"/>
      <c r="B63" s="77"/>
      <c r="C63" s="77"/>
    </row>
    <row r="64" spans="1:3" ht="15">
      <c r="A64" s="84"/>
      <c r="B64" s="77"/>
      <c r="C64" s="77"/>
    </row>
    <row r="65" spans="1:3" ht="15">
      <c r="A65" s="84"/>
      <c r="B65" s="77"/>
      <c r="C65" s="77"/>
    </row>
    <row r="66" spans="1:3" ht="15">
      <c r="A66" s="84"/>
      <c r="B66" s="77"/>
      <c r="C66" s="77"/>
    </row>
    <row r="67" spans="1:3" ht="15">
      <c r="A67" s="84"/>
      <c r="B67" s="77"/>
      <c r="C67" s="77"/>
    </row>
    <row r="68" spans="1:3" ht="15">
      <c r="A68" s="84"/>
      <c r="B68" s="77"/>
      <c r="C68" s="77"/>
    </row>
    <row r="69" spans="1:3" ht="15">
      <c r="A69" s="84"/>
      <c r="B69" s="77"/>
      <c r="C69" s="77"/>
    </row>
    <row r="70" spans="1:3" ht="15">
      <c r="A70" s="84"/>
      <c r="B70" s="77"/>
      <c r="C70" s="77"/>
    </row>
    <row r="71" spans="1:3" ht="15">
      <c r="A71" s="84"/>
      <c r="B71" s="77"/>
      <c r="C71" s="77"/>
    </row>
    <row r="72" spans="1:3" ht="15">
      <c r="A72" s="84"/>
      <c r="B72" s="77"/>
      <c r="C72" s="77"/>
    </row>
    <row r="73" spans="1:3" ht="15">
      <c r="A73" s="84"/>
      <c r="B73" s="77"/>
      <c r="C73" s="77"/>
    </row>
    <row r="74" spans="1:3" ht="15">
      <c r="A74" s="84"/>
      <c r="B74" s="77"/>
      <c r="C74" s="77"/>
    </row>
    <row r="75" spans="1:3" ht="15">
      <c r="A75" s="84"/>
      <c r="B75" s="77"/>
      <c r="C75" s="77"/>
    </row>
    <row r="76" spans="1:3" ht="15">
      <c r="A76" s="84"/>
      <c r="B76" s="77"/>
      <c r="C76" s="77"/>
    </row>
    <row r="77" spans="1:3" ht="15">
      <c r="A77" s="84"/>
      <c r="B77" s="77"/>
      <c r="C77" s="77"/>
    </row>
    <row r="78" spans="1:3" ht="15">
      <c r="A78" s="84"/>
      <c r="B78" s="77"/>
      <c r="C78" s="77"/>
    </row>
    <row r="79" spans="1:3" ht="15">
      <c r="A79" s="84"/>
      <c r="B79" s="77"/>
      <c r="C79" s="77"/>
    </row>
    <row r="80" spans="1:3" ht="15">
      <c r="A80" s="84"/>
      <c r="B80" s="77"/>
      <c r="C80" s="77"/>
    </row>
    <row r="81" spans="1:3" ht="15">
      <c r="A81" s="84"/>
      <c r="B81" s="77"/>
      <c r="C81" s="77"/>
    </row>
    <row r="82" spans="1:3" ht="15">
      <c r="A82" s="84"/>
      <c r="B82" s="77"/>
      <c r="C82" s="77"/>
    </row>
    <row r="83" spans="1:3" ht="15">
      <c r="A83" s="84"/>
      <c r="B83" s="77"/>
      <c r="C83" s="77"/>
    </row>
    <row r="84" spans="1:3" ht="15">
      <c r="A84" s="84"/>
      <c r="B84" s="77"/>
      <c r="C84" s="77"/>
    </row>
    <row r="85" spans="1:3" ht="15">
      <c r="A85" s="84"/>
      <c r="B85" s="77"/>
      <c r="C85" s="77"/>
    </row>
    <row r="86" spans="1:3" ht="15">
      <c r="A86" s="84"/>
      <c r="B86" s="77"/>
      <c r="C86" s="77"/>
    </row>
    <row r="87" spans="1:3" ht="15">
      <c r="A87" s="84"/>
      <c r="B87" s="77"/>
      <c r="C87" s="77"/>
    </row>
    <row r="88" spans="1:3" ht="15">
      <c r="A88" s="84"/>
      <c r="B88" s="77"/>
      <c r="C88" s="77"/>
    </row>
    <row r="89" spans="1:6" ht="15">
      <c r="A89" s="84"/>
      <c r="B89" s="77"/>
      <c r="C89" s="77"/>
      <c r="D89" s="78"/>
      <c r="E89" s="79"/>
      <c r="F89" s="78"/>
    </row>
    <row r="90" spans="1:3" ht="15">
      <c r="A90" s="84"/>
      <c r="B90" s="77"/>
      <c r="C90" s="77"/>
    </row>
    <row r="91" spans="1:6" ht="15">
      <c r="A91" s="84"/>
      <c r="B91" s="77"/>
      <c r="C91" s="77"/>
      <c r="D91" s="78"/>
      <c r="E91" s="79"/>
      <c r="F91" s="78"/>
    </row>
    <row r="92" spans="1:6" ht="15">
      <c r="A92" s="84"/>
      <c r="B92" s="77"/>
      <c r="C92" s="77"/>
      <c r="D92" s="78"/>
      <c r="E92" s="79"/>
      <c r="F92" s="78"/>
    </row>
    <row r="93" spans="1:6" s="78" customFormat="1" ht="15">
      <c r="A93" s="84"/>
      <c r="B93" s="77"/>
      <c r="C93" s="77"/>
      <c r="D93" s="75"/>
      <c r="E93" s="80"/>
      <c r="F93" s="75"/>
    </row>
    <row r="94" spans="1:6" ht="15">
      <c r="A94" s="84"/>
      <c r="B94" s="77"/>
      <c r="C94" s="77"/>
      <c r="D94" s="75"/>
      <c r="E94" s="80"/>
      <c r="F94" s="75"/>
    </row>
    <row r="95" spans="1:6" s="78" customFormat="1" ht="15">
      <c r="A95" s="84"/>
      <c r="B95" s="77"/>
      <c r="C95" s="77"/>
      <c r="D95" s="75"/>
      <c r="E95" s="80"/>
      <c r="F95" s="75"/>
    </row>
    <row r="96" spans="1:6" s="78" customFormat="1" ht="15">
      <c r="A96" s="84"/>
      <c r="B96" s="77"/>
      <c r="C96" s="77"/>
      <c r="D96" s="75"/>
      <c r="E96" s="80"/>
      <c r="F96" s="75"/>
    </row>
    <row r="97" spans="1:6" s="75" customFormat="1" ht="15">
      <c r="A97" s="84"/>
      <c r="B97" s="77"/>
      <c r="C97" s="77"/>
      <c r="D97" s="76"/>
      <c r="E97" s="81"/>
      <c r="F97" s="76"/>
    </row>
    <row r="98" spans="1:5" s="75" customFormat="1" ht="15">
      <c r="A98" s="84"/>
      <c r="B98" s="77"/>
      <c r="C98" s="77"/>
      <c r="E98" s="80"/>
    </row>
    <row r="99" spans="1:5" s="75" customFormat="1" ht="15">
      <c r="A99" s="84"/>
      <c r="B99" s="77"/>
      <c r="C99" s="77"/>
      <c r="E99" s="80"/>
    </row>
    <row r="100" spans="1:5" s="75" customFormat="1" ht="15">
      <c r="A100" s="84"/>
      <c r="B100" s="77"/>
      <c r="C100" s="77"/>
      <c r="E100" s="80"/>
    </row>
    <row r="101" spans="1:6" s="76" customFormat="1" ht="15">
      <c r="A101" s="84"/>
      <c r="B101" s="77"/>
      <c r="C101" s="77"/>
      <c r="D101" s="75"/>
      <c r="E101" s="80"/>
      <c r="F101" s="75"/>
    </row>
    <row r="102" spans="1:5" s="75" customFormat="1" ht="15">
      <c r="A102" s="84"/>
      <c r="B102" s="77"/>
      <c r="C102" s="77"/>
      <c r="E102" s="80"/>
    </row>
    <row r="103" spans="1:6" s="75" customFormat="1" ht="15">
      <c r="A103" s="84"/>
      <c r="B103" s="77"/>
      <c r="C103" s="77"/>
      <c r="D103" s="76"/>
      <c r="E103" s="81"/>
      <c r="F103" s="76"/>
    </row>
    <row r="104" spans="1:6" s="75" customFormat="1" ht="15">
      <c r="A104" s="84"/>
      <c r="B104" s="77"/>
      <c r="C104" s="77"/>
      <c r="D104" s="78"/>
      <c r="E104" s="79"/>
      <c r="F104" s="78"/>
    </row>
    <row r="105" spans="1:5" s="75" customFormat="1" ht="15">
      <c r="A105" s="84"/>
      <c r="B105" s="77"/>
      <c r="C105" s="77"/>
      <c r="E105" s="80"/>
    </row>
    <row r="106" spans="1:5" s="75" customFormat="1" ht="15">
      <c r="A106" s="84"/>
      <c r="B106" s="77"/>
      <c r="C106" s="77"/>
      <c r="E106" s="80"/>
    </row>
    <row r="107" spans="1:6" s="76" customFormat="1" ht="15">
      <c r="A107" s="84"/>
      <c r="B107" s="77"/>
      <c r="C107" s="77"/>
      <c r="D107" s="75"/>
      <c r="E107" s="80"/>
      <c r="F107" s="75"/>
    </row>
    <row r="108" spans="1:6" s="78" customFormat="1" ht="15">
      <c r="A108" s="84"/>
      <c r="B108" s="77"/>
      <c r="C108" s="77"/>
      <c r="D108" s="75"/>
      <c r="E108" s="80"/>
      <c r="F108" s="75"/>
    </row>
    <row r="109" spans="1:6" s="75" customFormat="1" ht="15">
      <c r="A109" s="84"/>
      <c r="B109" s="77"/>
      <c r="C109" s="77"/>
      <c r="D109" s="78"/>
      <c r="E109" s="79"/>
      <c r="F109" s="78"/>
    </row>
    <row r="110" spans="1:6" s="75" customFormat="1" ht="15">
      <c r="A110" s="84"/>
      <c r="B110" s="77"/>
      <c r="C110" s="77"/>
      <c r="D110" s="71"/>
      <c r="E110" s="72"/>
      <c r="F110" s="71"/>
    </row>
    <row r="111" spans="1:6" s="75" customFormat="1" ht="15">
      <c r="A111" s="84"/>
      <c r="B111" s="77"/>
      <c r="C111" s="77"/>
      <c r="D111" s="71"/>
      <c r="E111" s="72"/>
      <c r="F111" s="71"/>
    </row>
    <row r="112" spans="1:6" s="75" customFormat="1" ht="15">
      <c r="A112" s="84"/>
      <c r="B112" s="77"/>
      <c r="C112" s="77"/>
      <c r="D112" s="78"/>
      <c r="E112" s="79"/>
      <c r="F112" s="78"/>
    </row>
    <row r="113" spans="1:6" s="78" customFormat="1" ht="15">
      <c r="A113" s="84"/>
      <c r="B113" s="77"/>
      <c r="C113" s="77"/>
      <c r="D113" s="71"/>
      <c r="E113" s="72"/>
      <c r="F113" s="71"/>
    </row>
    <row r="114" spans="1:6" ht="15">
      <c r="A114" s="84"/>
      <c r="B114" s="77"/>
      <c r="C114" s="77"/>
      <c r="D114" s="78"/>
      <c r="E114" s="79"/>
      <c r="F114" s="78"/>
    </row>
    <row r="115" spans="1:3" ht="15">
      <c r="A115" s="85"/>
      <c r="B115" s="76"/>
      <c r="C115" s="76"/>
    </row>
    <row r="116" spans="1:6" s="78" customFormat="1" ht="15">
      <c r="A116" s="82"/>
      <c r="B116" s="71"/>
      <c r="C116" s="71"/>
      <c r="D116" s="71"/>
      <c r="E116" s="72"/>
      <c r="F116" s="71"/>
    </row>
    <row r="118" spans="1:6" s="78" customFormat="1" ht="15">
      <c r="A118" s="82"/>
      <c r="B118" s="71"/>
      <c r="C118" s="71"/>
      <c r="D118" s="71"/>
      <c r="E118" s="72"/>
      <c r="F118" s="71"/>
    </row>
  </sheetData>
  <sheetProtection/>
  <mergeCells count="5">
    <mergeCell ref="D1:F1"/>
    <mergeCell ref="A6:F6"/>
    <mergeCell ref="D4:F4"/>
    <mergeCell ref="D3:F3"/>
    <mergeCell ref="D2:F2"/>
  </mergeCells>
  <printOptions/>
  <pageMargins left="0.5905511811023623" right="0.5905511811023623" top="0.3937007874015748" bottom="0.1968503937007874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8"/>
  <sheetViews>
    <sheetView zoomScalePageLayoutView="0" workbookViewId="0" topLeftCell="A1">
      <selection activeCell="D5" sqref="D5"/>
    </sheetView>
  </sheetViews>
  <sheetFormatPr defaultColWidth="9.140625" defaultRowHeight="12.75"/>
  <cols>
    <col min="1" max="1" width="25.00390625" style="0" customWidth="1"/>
    <col min="2" max="2" width="4.00390625" style="0" customWidth="1"/>
    <col min="3" max="3" width="23.8515625" style="0" customWidth="1"/>
    <col min="4" max="4" width="12.421875" style="0" customWidth="1"/>
    <col min="5" max="5" width="12.8515625" style="0" customWidth="1"/>
    <col min="6" max="6" width="11.7109375" style="0" customWidth="1"/>
  </cols>
  <sheetData>
    <row r="1" spans="3:6" ht="12.75">
      <c r="C1" s="230" t="s">
        <v>229</v>
      </c>
      <c r="D1" s="230"/>
      <c r="E1" s="230"/>
      <c r="F1" s="230"/>
    </row>
    <row r="2" spans="3:6" ht="12.75">
      <c r="C2" s="174"/>
      <c r="D2" s="230" t="s">
        <v>156</v>
      </c>
      <c r="E2" s="230"/>
      <c r="F2" s="230"/>
    </row>
    <row r="3" spans="3:6" ht="12.75">
      <c r="C3" s="174"/>
      <c r="D3" s="230" t="s">
        <v>108</v>
      </c>
      <c r="E3" s="230"/>
      <c r="F3" s="230"/>
    </row>
    <row r="4" spans="3:6" ht="12.75">
      <c r="C4" s="174"/>
      <c r="D4" s="230" t="s">
        <v>372</v>
      </c>
      <c r="E4" s="230"/>
      <c r="F4" s="230"/>
    </row>
    <row r="8" spans="1:9" ht="13.5" thickBot="1">
      <c r="A8" s="233" t="s">
        <v>144</v>
      </c>
      <c r="B8" s="233"/>
      <c r="C8" s="233"/>
      <c r="D8" s="233"/>
      <c r="E8" s="233"/>
      <c r="F8" s="115" t="s">
        <v>145</v>
      </c>
      <c r="G8" s="116"/>
      <c r="H8" s="116"/>
      <c r="I8" s="116"/>
    </row>
    <row r="9" spans="1:9" ht="12.75">
      <c r="A9" s="116"/>
      <c r="B9" s="116"/>
      <c r="C9" s="116"/>
      <c r="D9" s="116"/>
      <c r="E9" s="116"/>
      <c r="F9" s="117">
        <v>503117</v>
      </c>
      <c r="G9" s="116"/>
      <c r="H9" s="116"/>
      <c r="I9" s="116"/>
    </row>
    <row r="10" spans="1:9" ht="12.75">
      <c r="A10" s="234" t="s">
        <v>281</v>
      </c>
      <c r="B10" s="235"/>
      <c r="C10" s="235"/>
      <c r="D10" s="235"/>
      <c r="E10" s="118" t="s">
        <v>146</v>
      </c>
      <c r="F10" s="180" t="s">
        <v>280</v>
      </c>
      <c r="G10" s="116"/>
      <c r="H10" s="116"/>
      <c r="I10" s="116"/>
    </row>
    <row r="11" spans="1:9" ht="12.75">
      <c r="A11" s="235" t="s">
        <v>204</v>
      </c>
      <c r="B11" s="235"/>
      <c r="C11" s="235"/>
      <c r="D11" s="235"/>
      <c r="E11" s="116"/>
      <c r="F11" s="119"/>
      <c r="G11" s="116"/>
      <c r="H11" s="116"/>
      <c r="I11" s="116"/>
    </row>
    <row r="12" spans="1:9" ht="12.75">
      <c r="A12" s="234" t="s">
        <v>0</v>
      </c>
      <c r="B12" s="235"/>
      <c r="C12" s="235"/>
      <c r="D12" s="235"/>
      <c r="E12" s="118" t="s">
        <v>147</v>
      </c>
      <c r="F12" s="120"/>
      <c r="G12" s="116"/>
      <c r="H12" s="116"/>
      <c r="I12" s="116"/>
    </row>
    <row r="13" spans="1:9" ht="12.75" customHeight="1">
      <c r="A13" s="116" t="s">
        <v>148</v>
      </c>
      <c r="B13" s="116"/>
      <c r="C13" s="121" t="s">
        <v>205</v>
      </c>
      <c r="D13" s="116"/>
      <c r="E13" s="118" t="s">
        <v>149</v>
      </c>
      <c r="F13" s="122"/>
      <c r="G13" s="116"/>
      <c r="H13" s="116"/>
      <c r="I13" s="116"/>
    </row>
    <row r="14" spans="1:9" ht="12.75">
      <c r="A14" s="181" t="s">
        <v>206</v>
      </c>
      <c r="B14" s="116"/>
      <c r="C14" s="116"/>
      <c r="D14" s="116"/>
      <c r="E14" s="116"/>
      <c r="F14" s="119"/>
      <c r="G14" s="116"/>
      <c r="H14" s="116"/>
      <c r="I14" s="116"/>
    </row>
    <row r="15" spans="1:9" ht="13.5" thickBot="1">
      <c r="A15" s="116" t="s">
        <v>207</v>
      </c>
      <c r="B15" s="116"/>
      <c r="C15" s="116"/>
      <c r="D15" s="116"/>
      <c r="E15" s="116"/>
      <c r="F15" s="123">
        <v>383</v>
      </c>
      <c r="G15" s="116"/>
      <c r="H15" s="116"/>
      <c r="I15" s="116"/>
    </row>
    <row r="16" spans="1:9" ht="13.5" thickBot="1">
      <c r="A16" s="236" t="s">
        <v>150</v>
      </c>
      <c r="B16" s="237"/>
      <c r="C16" s="237"/>
      <c r="D16" s="237"/>
      <c r="E16" s="237"/>
      <c r="F16" s="237"/>
      <c r="G16" s="116"/>
      <c r="H16" s="116"/>
      <c r="I16" s="116"/>
    </row>
    <row r="17" spans="1:9" ht="38.25" customHeight="1">
      <c r="A17" s="124" t="s">
        <v>81</v>
      </c>
      <c r="B17" s="125" t="s">
        <v>79</v>
      </c>
      <c r="C17" s="126" t="s">
        <v>208</v>
      </c>
      <c r="D17" s="126" t="s">
        <v>151</v>
      </c>
      <c r="E17" s="126" t="s">
        <v>82</v>
      </c>
      <c r="F17" s="127" t="s">
        <v>152</v>
      </c>
      <c r="G17" s="116"/>
      <c r="H17" s="116"/>
      <c r="I17" s="116"/>
    </row>
    <row r="18" spans="1:9" ht="12.75">
      <c r="A18" s="128">
        <v>1</v>
      </c>
      <c r="B18" s="129">
        <v>2</v>
      </c>
      <c r="C18" s="115">
        <v>3</v>
      </c>
      <c r="D18" s="115">
        <v>4</v>
      </c>
      <c r="E18" s="115">
        <v>5</v>
      </c>
      <c r="F18" s="130">
        <v>6</v>
      </c>
      <c r="G18" s="116"/>
      <c r="H18" s="116"/>
      <c r="I18" s="116"/>
    </row>
    <row r="19" spans="1:9" ht="13.5" customHeight="1">
      <c r="A19" s="131" t="s">
        <v>216</v>
      </c>
      <c r="B19" s="132">
        <v>10</v>
      </c>
      <c r="C19" s="133" t="s">
        <v>161</v>
      </c>
      <c r="D19" s="134">
        <f>D20+D55</f>
        <v>12964473.94</v>
      </c>
      <c r="E19" s="134">
        <f>E20+E55</f>
        <v>13064890.13</v>
      </c>
      <c r="F19" s="184">
        <f>D19-E19</f>
        <v>-100416.19000000134</v>
      </c>
      <c r="G19" s="116"/>
      <c r="H19" s="116"/>
      <c r="I19" s="116"/>
    </row>
    <row r="20" spans="1:9" ht="22.5" customHeight="1">
      <c r="A20" s="135" t="s">
        <v>202</v>
      </c>
      <c r="B20" s="132">
        <v>10</v>
      </c>
      <c r="C20" s="133" t="s">
        <v>83</v>
      </c>
      <c r="D20" s="136">
        <f>D21+D31+D39+D42+D48+D25+D52</f>
        <v>1987006.94</v>
      </c>
      <c r="E20" s="136">
        <f>E21+E31+E39+E42+E48+E52+E25</f>
        <v>2107427.85</v>
      </c>
      <c r="F20" s="137">
        <f>D20-E20</f>
        <v>-120420.91000000015</v>
      </c>
      <c r="G20" s="116"/>
      <c r="H20" s="116"/>
      <c r="I20" s="116"/>
    </row>
    <row r="21" spans="1:9" ht="24" customHeight="1">
      <c r="A21" s="138" t="s">
        <v>53</v>
      </c>
      <c r="B21" s="132">
        <v>10</v>
      </c>
      <c r="C21" s="133" t="s">
        <v>84</v>
      </c>
      <c r="D21" s="152">
        <f>D22</f>
        <v>616130</v>
      </c>
      <c r="E21" s="139">
        <f>E22</f>
        <v>713402.35</v>
      </c>
      <c r="F21" s="140">
        <f aca="true" t="shared" si="0" ref="F21:F41">D21-E21</f>
        <v>-97272.34999999998</v>
      </c>
      <c r="G21" s="116"/>
      <c r="H21" s="116"/>
      <c r="I21" s="116"/>
    </row>
    <row r="22" spans="1:9" ht="23.25" customHeight="1">
      <c r="A22" s="183" t="s">
        <v>54</v>
      </c>
      <c r="B22" s="132">
        <v>10</v>
      </c>
      <c r="C22" s="133" t="s">
        <v>85</v>
      </c>
      <c r="D22" s="142">
        <f>D23+D24</f>
        <v>616130</v>
      </c>
      <c r="E22" s="142">
        <f>E23+E24</f>
        <v>713402.35</v>
      </c>
      <c r="F22" s="177">
        <f t="shared" si="0"/>
        <v>-97272.34999999998</v>
      </c>
      <c r="G22" s="116"/>
      <c r="H22" s="116"/>
      <c r="I22" s="143"/>
    </row>
    <row r="23" spans="1:9" ht="105.75" customHeight="1">
      <c r="A23" s="198" t="s">
        <v>232</v>
      </c>
      <c r="B23" s="197">
        <v>10</v>
      </c>
      <c r="C23" s="182" t="s">
        <v>233</v>
      </c>
      <c r="D23" s="142">
        <v>616130</v>
      </c>
      <c r="E23" s="142">
        <v>712888.37</v>
      </c>
      <c r="F23" s="177">
        <f t="shared" si="0"/>
        <v>-96758.37</v>
      </c>
      <c r="G23" s="116"/>
      <c r="H23" s="116"/>
      <c r="I23" s="143"/>
    </row>
    <row r="24" spans="1:9" ht="60" customHeight="1">
      <c r="A24" s="198" t="s">
        <v>234</v>
      </c>
      <c r="B24" s="197">
        <v>10</v>
      </c>
      <c r="C24" s="182" t="s">
        <v>235</v>
      </c>
      <c r="D24" s="142">
        <v>0</v>
      </c>
      <c r="E24" s="142">
        <v>513.98</v>
      </c>
      <c r="F24" s="177"/>
      <c r="G24" s="116"/>
      <c r="H24" s="116"/>
      <c r="I24" s="116"/>
    </row>
    <row r="25" spans="1:9" ht="48.75" customHeight="1">
      <c r="A25" s="201" t="s">
        <v>262</v>
      </c>
      <c r="B25" s="197">
        <v>10</v>
      </c>
      <c r="C25" s="204" t="s">
        <v>268</v>
      </c>
      <c r="D25" s="199">
        <f>D26</f>
        <v>148100</v>
      </c>
      <c r="E25" s="199">
        <f>E26</f>
        <v>160857.56000000003</v>
      </c>
      <c r="F25" s="200">
        <f t="shared" si="0"/>
        <v>-12757.560000000027</v>
      </c>
      <c r="G25" s="116"/>
      <c r="H25" s="116"/>
      <c r="I25" s="116"/>
    </row>
    <row r="26" spans="1:9" ht="37.5" customHeight="1">
      <c r="A26" s="198" t="s">
        <v>263</v>
      </c>
      <c r="B26" s="197">
        <v>10</v>
      </c>
      <c r="C26" s="206" t="s">
        <v>269</v>
      </c>
      <c r="D26" s="142">
        <f>D27+D28+D29+D30</f>
        <v>148100</v>
      </c>
      <c r="E26" s="142">
        <f>E27+E28+E29+E30</f>
        <v>160857.56000000003</v>
      </c>
      <c r="F26" s="177">
        <f t="shared" si="0"/>
        <v>-12757.560000000027</v>
      </c>
      <c r="G26" s="116"/>
      <c r="H26" s="116"/>
      <c r="I26" s="116"/>
    </row>
    <row r="27" spans="1:9" ht="91.5" customHeight="1">
      <c r="A27" s="202" t="s">
        <v>264</v>
      </c>
      <c r="B27" s="197">
        <v>10</v>
      </c>
      <c r="C27" s="207" t="s">
        <v>270</v>
      </c>
      <c r="D27" s="142">
        <v>59400</v>
      </c>
      <c r="E27" s="142">
        <v>60710.39</v>
      </c>
      <c r="F27" s="177">
        <f t="shared" si="0"/>
        <v>-1310.3899999999994</v>
      </c>
      <c r="G27" s="116"/>
      <c r="H27" s="116"/>
      <c r="I27" s="116"/>
    </row>
    <row r="28" spans="1:9" ht="114.75" customHeight="1">
      <c r="A28" s="203" t="s">
        <v>265</v>
      </c>
      <c r="B28" s="197">
        <v>10</v>
      </c>
      <c r="C28" s="206" t="s">
        <v>271</v>
      </c>
      <c r="D28" s="142">
        <v>1300</v>
      </c>
      <c r="E28" s="142">
        <v>1367.56</v>
      </c>
      <c r="F28" s="177">
        <f t="shared" si="0"/>
        <v>-67.55999999999995</v>
      </c>
      <c r="G28" s="116"/>
      <c r="H28" s="116"/>
      <c r="I28" s="116"/>
    </row>
    <row r="29" spans="1:9" ht="112.5" customHeight="1">
      <c r="A29" s="203" t="s">
        <v>266</v>
      </c>
      <c r="B29" s="197">
        <v>10</v>
      </c>
      <c r="C29" s="206" t="s">
        <v>272</v>
      </c>
      <c r="D29" s="142">
        <v>90600</v>
      </c>
      <c r="E29" s="142">
        <v>104003.82</v>
      </c>
      <c r="F29" s="177">
        <f t="shared" si="0"/>
        <v>-13403.820000000007</v>
      </c>
      <c r="G29" s="116"/>
      <c r="H29" s="116"/>
      <c r="I29" s="116"/>
    </row>
    <row r="30" spans="1:9" ht="113.25" customHeight="1">
      <c r="A30" s="203" t="s">
        <v>267</v>
      </c>
      <c r="B30" s="197">
        <v>10</v>
      </c>
      <c r="C30" s="205" t="s">
        <v>273</v>
      </c>
      <c r="D30" s="142">
        <v>-3200</v>
      </c>
      <c r="E30" s="142">
        <v>-5224.21</v>
      </c>
      <c r="F30" s="177">
        <f t="shared" si="0"/>
        <v>2024.21</v>
      </c>
      <c r="G30" s="116"/>
      <c r="H30" s="116"/>
      <c r="I30" s="116"/>
    </row>
    <row r="31" spans="1:9" ht="13.5" customHeight="1">
      <c r="A31" s="138" t="s">
        <v>50</v>
      </c>
      <c r="B31" s="144">
        <v>10</v>
      </c>
      <c r="C31" s="145" t="s">
        <v>86</v>
      </c>
      <c r="D31" s="139">
        <f>D32+D34</f>
        <v>386780</v>
      </c>
      <c r="E31" s="139">
        <f>E32+E34</f>
        <v>395923.29000000004</v>
      </c>
      <c r="F31" s="140">
        <f t="shared" si="0"/>
        <v>-9143.290000000037</v>
      </c>
      <c r="G31" s="116"/>
      <c r="H31" s="116"/>
      <c r="I31" s="116"/>
    </row>
    <row r="32" spans="1:9" ht="23.25" customHeight="1">
      <c r="A32" s="183" t="s">
        <v>51</v>
      </c>
      <c r="B32" s="132">
        <v>10</v>
      </c>
      <c r="C32" s="133" t="s">
        <v>87</v>
      </c>
      <c r="D32" s="142">
        <f>D33</f>
        <v>74340</v>
      </c>
      <c r="E32" s="142">
        <f>E33</f>
        <v>78433.6</v>
      </c>
      <c r="F32" s="177">
        <f t="shared" si="0"/>
        <v>-4093.600000000006</v>
      </c>
      <c r="G32" s="116"/>
      <c r="H32" s="116"/>
      <c r="I32" s="116"/>
    </row>
    <row r="33" spans="1:9" ht="68.25" customHeight="1">
      <c r="A33" s="141" t="s">
        <v>1</v>
      </c>
      <c r="B33" s="132">
        <v>10</v>
      </c>
      <c r="C33" s="133" t="s">
        <v>89</v>
      </c>
      <c r="D33" s="142">
        <v>74340</v>
      </c>
      <c r="E33" s="142">
        <v>78433.6</v>
      </c>
      <c r="F33" s="177">
        <f t="shared" si="0"/>
        <v>-4093.600000000006</v>
      </c>
      <c r="G33" s="116"/>
      <c r="H33" s="116"/>
      <c r="I33" s="116"/>
    </row>
    <row r="34" spans="1:9" ht="11.25" customHeight="1">
      <c r="A34" s="183" t="s">
        <v>90</v>
      </c>
      <c r="B34" s="132">
        <v>10</v>
      </c>
      <c r="C34" s="133" t="s">
        <v>91</v>
      </c>
      <c r="D34" s="142">
        <f>D35+D37</f>
        <v>312440</v>
      </c>
      <c r="E34" s="142">
        <f>E35+E37</f>
        <v>317489.69</v>
      </c>
      <c r="F34" s="177">
        <f t="shared" si="0"/>
        <v>-5049.690000000002</v>
      </c>
      <c r="G34" s="116"/>
      <c r="H34" s="116"/>
      <c r="I34" s="116"/>
    </row>
    <row r="35" spans="1:9" ht="57.75" customHeight="1">
      <c r="A35" s="141" t="s">
        <v>212</v>
      </c>
      <c r="B35" s="132">
        <v>10</v>
      </c>
      <c r="C35" s="133" t="s">
        <v>92</v>
      </c>
      <c r="D35" s="142">
        <f>D36</f>
        <v>-2600</v>
      </c>
      <c r="E35" s="142">
        <f>E36</f>
        <v>2835.81</v>
      </c>
      <c r="F35" s="177">
        <f t="shared" si="0"/>
        <v>-5435.8099999999995</v>
      </c>
      <c r="G35" s="116"/>
      <c r="H35" s="116"/>
      <c r="I35" s="116"/>
    </row>
    <row r="36" spans="1:9" ht="101.25" customHeight="1">
      <c r="A36" s="141" t="s">
        <v>211</v>
      </c>
      <c r="B36" s="132">
        <v>10</v>
      </c>
      <c r="C36" s="133" t="s">
        <v>94</v>
      </c>
      <c r="D36" s="142">
        <v>-2600</v>
      </c>
      <c r="E36" s="142">
        <v>2835.81</v>
      </c>
      <c r="F36" s="177">
        <f t="shared" si="0"/>
        <v>-5435.8099999999995</v>
      </c>
      <c r="G36" s="116"/>
      <c r="H36" s="116"/>
      <c r="I36" s="116"/>
    </row>
    <row r="37" spans="1:9" ht="57.75" customHeight="1">
      <c r="A37" s="141" t="s">
        <v>210</v>
      </c>
      <c r="B37" s="132">
        <v>10</v>
      </c>
      <c r="C37" s="133" t="s">
        <v>95</v>
      </c>
      <c r="D37" s="142">
        <f>D38</f>
        <v>315040</v>
      </c>
      <c r="E37" s="142">
        <f>E38</f>
        <v>314653.88</v>
      </c>
      <c r="F37" s="177">
        <f t="shared" si="0"/>
        <v>386.11999999999534</v>
      </c>
      <c r="G37" s="116"/>
      <c r="H37" s="116"/>
      <c r="I37" s="116"/>
    </row>
    <row r="38" spans="1:9" ht="105.75" customHeight="1">
      <c r="A38" s="141" t="s">
        <v>209</v>
      </c>
      <c r="B38" s="132">
        <v>10</v>
      </c>
      <c r="C38" s="133" t="s">
        <v>96</v>
      </c>
      <c r="D38" s="142">
        <v>315040</v>
      </c>
      <c r="E38" s="142">
        <v>314653.88</v>
      </c>
      <c r="F38" s="177">
        <f t="shared" si="0"/>
        <v>386.11999999999534</v>
      </c>
      <c r="G38" s="116"/>
      <c r="H38" s="116"/>
      <c r="I38" s="116"/>
    </row>
    <row r="39" spans="1:9" ht="23.25" customHeight="1">
      <c r="A39" s="138" t="s">
        <v>213</v>
      </c>
      <c r="B39" s="132">
        <v>10</v>
      </c>
      <c r="C39" s="133" t="s">
        <v>180</v>
      </c>
      <c r="D39" s="139">
        <f>D40</f>
        <v>22240</v>
      </c>
      <c r="E39" s="139">
        <f>E40</f>
        <v>21440</v>
      </c>
      <c r="F39" s="140">
        <f t="shared" si="0"/>
        <v>800</v>
      </c>
      <c r="G39" s="116"/>
      <c r="H39" s="116"/>
      <c r="I39" s="116"/>
    </row>
    <row r="40" spans="1:9" ht="66" customHeight="1">
      <c r="A40" s="146" t="s">
        <v>214</v>
      </c>
      <c r="B40" s="147">
        <v>10</v>
      </c>
      <c r="C40" s="148" t="s">
        <v>182</v>
      </c>
      <c r="D40" s="149">
        <f>D41</f>
        <v>22240</v>
      </c>
      <c r="E40" s="149">
        <f>E41</f>
        <v>21440</v>
      </c>
      <c r="F40" s="177">
        <f t="shared" si="0"/>
        <v>800</v>
      </c>
      <c r="G40" s="116"/>
      <c r="H40" s="116"/>
      <c r="I40" s="116"/>
    </row>
    <row r="41" spans="1:9" ht="123.75" customHeight="1">
      <c r="A41" s="146" t="s">
        <v>215</v>
      </c>
      <c r="B41" s="147">
        <v>10</v>
      </c>
      <c r="C41" s="148" t="s">
        <v>115</v>
      </c>
      <c r="D41" s="149">
        <v>22240</v>
      </c>
      <c r="E41" s="149">
        <v>21440</v>
      </c>
      <c r="F41" s="177">
        <f t="shared" si="0"/>
        <v>800</v>
      </c>
      <c r="G41" s="116"/>
      <c r="H41" s="116"/>
      <c r="I41" s="116"/>
    </row>
    <row r="42" spans="1:9" ht="58.5" customHeight="1">
      <c r="A42" s="138" t="s">
        <v>55</v>
      </c>
      <c r="B42" s="132">
        <v>10</v>
      </c>
      <c r="C42" s="133" t="s">
        <v>97</v>
      </c>
      <c r="D42" s="139">
        <f>D43</f>
        <v>480000</v>
      </c>
      <c r="E42" s="139">
        <f>E43</f>
        <v>482016.19</v>
      </c>
      <c r="F42" s="140">
        <f aca="true" t="shared" si="1" ref="F42:F65">D42-E42</f>
        <v>-2016.1900000000023</v>
      </c>
      <c r="G42" s="116"/>
      <c r="H42" s="116"/>
      <c r="I42" s="116"/>
    </row>
    <row r="43" spans="1:9" ht="144.75" customHeight="1">
      <c r="A43" s="141" t="s">
        <v>2</v>
      </c>
      <c r="B43" s="132">
        <v>10</v>
      </c>
      <c r="C43" s="133" t="s">
        <v>98</v>
      </c>
      <c r="D43" s="142">
        <f>D44+D46</f>
        <v>480000</v>
      </c>
      <c r="E43" s="142">
        <f>E44+E46</f>
        <v>482016.19</v>
      </c>
      <c r="F43" s="177">
        <f t="shared" si="1"/>
        <v>-2016.1900000000023</v>
      </c>
      <c r="G43" s="116"/>
      <c r="H43" s="116"/>
      <c r="I43" s="116"/>
    </row>
    <row r="44" spans="1:9" ht="87" customHeight="1">
      <c r="A44" s="141" t="s">
        <v>217</v>
      </c>
      <c r="B44" s="132">
        <v>10</v>
      </c>
      <c r="C44" s="133" t="s">
        <v>99</v>
      </c>
      <c r="D44" s="142">
        <f>D45</f>
        <v>50000</v>
      </c>
      <c r="E44" s="142">
        <f>E45</f>
        <v>45636.42</v>
      </c>
      <c r="F44" s="177">
        <f t="shared" si="1"/>
        <v>4363.580000000002</v>
      </c>
      <c r="G44" s="116"/>
      <c r="H44" s="116"/>
      <c r="I44" s="116"/>
    </row>
    <row r="45" spans="1:9" ht="115.5" customHeight="1">
      <c r="A45" s="141" t="s">
        <v>218</v>
      </c>
      <c r="B45" s="132">
        <v>10</v>
      </c>
      <c r="C45" s="182" t="s">
        <v>238</v>
      </c>
      <c r="D45" s="142">
        <v>50000</v>
      </c>
      <c r="E45" s="142">
        <v>45636.42</v>
      </c>
      <c r="F45" s="177">
        <f t="shared" si="1"/>
        <v>4363.580000000002</v>
      </c>
      <c r="G45" s="116"/>
      <c r="H45" s="116"/>
      <c r="I45" s="116"/>
    </row>
    <row r="46" spans="1:9" ht="135" customHeight="1">
      <c r="A46" s="141" t="s">
        <v>219</v>
      </c>
      <c r="B46" s="132">
        <v>10</v>
      </c>
      <c r="C46" s="133" t="s">
        <v>100</v>
      </c>
      <c r="D46" s="142">
        <f>D47</f>
        <v>430000</v>
      </c>
      <c r="E46" s="142">
        <f>E47</f>
        <v>436379.77</v>
      </c>
      <c r="F46" s="177">
        <f t="shared" si="1"/>
        <v>-6379.770000000019</v>
      </c>
      <c r="G46" s="116"/>
      <c r="H46" s="116"/>
      <c r="I46" s="116"/>
    </row>
    <row r="47" spans="1:9" ht="91.5" customHeight="1">
      <c r="A47" s="141" t="s">
        <v>220</v>
      </c>
      <c r="B47" s="132">
        <v>10</v>
      </c>
      <c r="C47" s="133" t="s">
        <v>101</v>
      </c>
      <c r="D47" s="142">
        <v>430000</v>
      </c>
      <c r="E47" s="142">
        <v>436379.77</v>
      </c>
      <c r="F47" s="177">
        <f t="shared" si="1"/>
        <v>-6379.770000000019</v>
      </c>
      <c r="G47" s="116"/>
      <c r="H47" s="116"/>
      <c r="I47" s="116"/>
    </row>
    <row r="48" spans="1:9" ht="36" customHeight="1">
      <c r="A48" s="138" t="s">
        <v>187</v>
      </c>
      <c r="B48" s="132">
        <v>10</v>
      </c>
      <c r="C48" s="133" t="s">
        <v>188</v>
      </c>
      <c r="D48" s="150">
        <f aca="true" t="shared" si="2" ref="D48:E50">D49</f>
        <v>51000</v>
      </c>
      <c r="E48" s="150">
        <f t="shared" si="2"/>
        <v>51031.52</v>
      </c>
      <c r="F48" s="140">
        <f t="shared" si="1"/>
        <v>-31.5199999999968</v>
      </c>
      <c r="G48" s="116"/>
      <c r="H48" s="116"/>
      <c r="I48" s="116"/>
    </row>
    <row r="49" spans="1:9" ht="45.75" customHeight="1">
      <c r="A49" s="141" t="s">
        <v>282</v>
      </c>
      <c r="B49" s="132">
        <v>10</v>
      </c>
      <c r="C49" s="133" t="s">
        <v>189</v>
      </c>
      <c r="D49" s="149">
        <f t="shared" si="2"/>
        <v>51000</v>
      </c>
      <c r="E49" s="149">
        <f t="shared" si="2"/>
        <v>51031.52</v>
      </c>
      <c r="F49" s="177">
        <f t="shared" si="1"/>
        <v>-31.5199999999968</v>
      </c>
      <c r="G49" s="116"/>
      <c r="H49" s="116"/>
      <c r="I49" s="116"/>
    </row>
    <row r="50" spans="1:9" ht="45" customHeight="1">
      <c r="A50" s="141" t="s">
        <v>221</v>
      </c>
      <c r="B50" s="132">
        <v>10</v>
      </c>
      <c r="C50" s="182" t="s">
        <v>237</v>
      </c>
      <c r="D50" s="149">
        <f t="shared" si="2"/>
        <v>51000</v>
      </c>
      <c r="E50" s="149">
        <f t="shared" si="2"/>
        <v>51031.52</v>
      </c>
      <c r="F50" s="177">
        <f t="shared" si="1"/>
        <v>-31.5199999999968</v>
      </c>
      <c r="G50" s="116"/>
      <c r="H50" s="116"/>
      <c r="I50" s="116"/>
    </row>
    <row r="51" spans="1:9" ht="68.25" customHeight="1">
      <c r="A51" s="141" t="s">
        <v>153</v>
      </c>
      <c r="B51" s="132">
        <v>10</v>
      </c>
      <c r="C51" s="182" t="s">
        <v>236</v>
      </c>
      <c r="D51" s="142">
        <v>51000</v>
      </c>
      <c r="E51" s="142">
        <v>51031.52</v>
      </c>
      <c r="F51" s="176">
        <f t="shared" si="1"/>
        <v>-31.5199999999968</v>
      </c>
      <c r="G51" s="151"/>
      <c r="H51" s="116"/>
      <c r="I51" s="116"/>
    </row>
    <row r="52" spans="1:9" ht="39.75" customHeight="1">
      <c r="A52" s="210" t="s">
        <v>245</v>
      </c>
      <c r="B52" s="132">
        <v>10</v>
      </c>
      <c r="C52" s="208" t="s">
        <v>246</v>
      </c>
      <c r="D52" s="188">
        <f>D53</f>
        <v>282756.94</v>
      </c>
      <c r="E52" s="188">
        <f>E53</f>
        <v>282756.94</v>
      </c>
      <c r="F52" s="211">
        <f t="shared" si="1"/>
        <v>0</v>
      </c>
      <c r="G52" s="151"/>
      <c r="H52" s="116"/>
      <c r="I52" s="116"/>
    </row>
    <row r="53" spans="1:9" ht="68.25" customHeight="1">
      <c r="A53" s="209" t="s">
        <v>276</v>
      </c>
      <c r="B53" s="197">
        <v>10</v>
      </c>
      <c r="C53" s="207" t="s">
        <v>283</v>
      </c>
      <c r="D53" s="142">
        <f>D54</f>
        <v>282756.94</v>
      </c>
      <c r="E53" s="142">
        <f>E54</f>
        <v>282756.94</v>
      </c>
      <c r="F53" s="177">
        <f t="shared" si="1"/>
        <v>0</v>
      </c>
      <c r="G53" s="151"/>
      <c r="H53" s="116"/>
      <c r="I53" s="116"/>
    </row>
    <row r="54" spans="1:9" ht="93.75" customHeight="1">
      <c r="A54" s="209" t="s">
        <v>284</v>
      </c>
      <c r="B54" s="197">
        <v>10</v>
      </c>
      <c r="C54" s="206" t="s">
        <v>279</v>
      </c>
      <c r="D54" s="142">
        <v>282756.94</v>
      </c>
      <c r="E54" s="142">
        <v>282756.94</v>
      </c>
      <c r="F54" s="177">
        <f t="shared" si="1"/>
        <v>0</v>
      </c>
      <c r="G54" s="151"/>
      <c r="H54" s="116"/>
      <c r="I54" s="116"/>
    </row>
    <row r="55" spans="1:9" ht="21.75" customHeight="1">
      <c r="A55" s="138" t="s">
        <v>52</v>
      </c>
      <c r="B55" s="132">
        <v>10</v>
      </c>
      <c r="C55" s="133" t="s">
        <v>102</v>
      </c>
      <c r="D55" s="139">
        <f>D56</f>
        <v>10977467</v>
      </c>
      <c r="E55" s="139">
        <f>E56</f>
        <v>10957462.280000001</v>
      </c>
      <c r="F55" s="140">
        <f t="shared" si="1"/>
        <v>20004.719999998808</v>
      </c>
      <c r="G55" s="116"/>
      <c r="H55" s="116"/>
      <c r="I55" s="116"/>
    </row>
    <row r="56" spans="1:9" ht="56.25" customHeight="1">
      <c r="A56" s="146" t="s">
        <v>222</v>
      </c>
      <c r="B56" s="132">
        <v>10</v>
      </c>
      <c r="C56" s="133" t="s">
        <v>103</v>
      </c>
      <c r="D56" s="149">
        <f>D57+D60+D63</f>
        <v>10977467</v>
      </c>
      <c r="E56" s="149">
        <f>E57+E60+E63</f>
        <v>10957462.280000001</v>
      </c>
      <c r="F56" s="177">
        <f t="shared" si="1"/>
        <v>20004.719999998808</v>
      </c>
      <c r="G56" s="116"/>
      <c r="H56" s="116"/>
      <c r="I56" s="116"/>
    </row>
    <row r="57" spans="1:9" ht="33.75" customHeight="1">
      <c r="A57" s="138" t="s">
        <v>193</v>
      </c>
      <c r="B57" s="132">
        <v>10</v>
      </c>
      <c r="C57" s="133" t="s">
        <v>104</v>
      </c>
      <c r="D57" s="139">
        <f>D58</f>
        <v>4439500</v>
      </c>
      <c r="E57" s="139">
        <f>E58</f>
        <v>4439500</v>
      </c>
      <c r="F57" s="140">
        <f t="shared" si="1"/>
        <v>0</v>
      </c>
      <c r="G57" s="116"/>
      <c r="H57" s="116"/>
      <c r="I57" s="116"/>
    </row>
    <row r="58" spans="1:9" ht="21.75" customHeight="1">
      <c r="A58" s="146" t="s">
        <v>194</v>
      </c>
      <c r="B58" s="132">
        <v>10</v>
      </c>
      <c r="C58" s="133" t="s">
        <v>154</v>
      </c>
      <c r="D58" s="149">
        <f>D59</f>
        <v>4439500</v>
      </c>
      <c r="E58" s="149">
        <f>E59</f>
        <v>4439500</v>
      </c>
      <c r="F58" s="177">
        <f t="shared" si="1"/>
        <v>0</v>
      </c>
      <c r="G58" s="116"/>
      <c r="H58" s="116"/>
      <c r="I58" s="116"/>
    </row>
    <row r="59" spans="1:9" ht="32.25" customHeight="1">
      <c r="A59" s="146" t="s">
        <v>223</v>
      </c>
      <c r="B59" s="132">
        <v>10</v>
      </c>
      <c r="C59" s="133" t="s">
        <v>117</v>
      </c>
      <c r="D59" s="149">
        <v>4439500</v>
      </c>
      <c r="E59" s="149">
        <v>4439500</v>
      </c>
      <c r="F59" s="177">
        <f t="shared" si="1"/>
        <v>0</v>
      </c>
      <c r="G59" s="116"/>
      <c r="H59" s="116"/>
      <c r="I59" s="116"/>
    </row>
    <row r="60" spans="1:9" ht="45.75" customHeight="1">
      <c r="A60" s="138" t="s">
        <v>224</v>
      </c>
      <c r="B60" s="132">
        <v>10</v>
      </c>
      <c r="C60" s="133" t="s">
        <v>118</v>
      </c>
      <c r="D60" s="139">
        <f>D61</f>
        <v>285870</v>
      </c>
      <c r="E60" s="139">
        <f>E61</f>
        <v>265865.28</v>
      </c>
      <c r="F60" s="140">
        <f t="shared" si="1"/>
        <v>20004.719999999972</v>
      </c>
      <c r="G60" s="116"/>
      <c r="H60" s="116"/>
      <c r="I60" s="116"/>
    </row>
    <row r="61" spans="1:9" ht="57.75" customHeight="1">
      <c r="A61" s="146" t="s">
        <v>225</v>
      </c>
      <c r="B61" s="132">
        <v>10</v>
      </c>
      <c r="C61" s="133" t="s">
        <v>198</v>
      </c>
      <c r="D61" s="149">
        <f>D62</f>
        <v>285870</v>
      </c>
      <c r="E61" s="149">
        <f>E62</f>
        <v>265865.28</v>
      </c>
      <c r="F61" s="177">
        <f t="shared" si="1"/>
        <v>20004.719999999972</v>
      </c>
      <c r="G61" s="116"/>
      <c r="H61" s="116"/>
      <c r="I61" s="116"/>
    </row>
    <row r="62" spans="1:9" ht="58.5" customHeight="1">
      <c r="A62" s="146" t="s">
        <v>226</v>
      </c>
      <c r="B62" s="132">
        <v>10</v>
      </c>
      <c r="C62" s="133" t="s">
        <v>119</v>
      </c>
      <c r="D62" s="149">
        <v>285870</v>
      </c>
      <c r="E62" s="149">
        <v>265865.28</v>
      </c>
      <c r="F62" s="177">
        <f t="shared" si="1"/>
        <v>20004.719999999972</v>
      </c>
      <c r="G62" s="116"/>
      <c r="H62" s="116"/>
      <c r="I62" s="116"/>
    </row>
    <row r="63" spans="1:9" ht="21" customHeight="1">
      <c r="A63" s="138" t="s">
        <v>120</v>
      </c>
      <c r="B63" s="132">
        <v>10</v>
      </c>
      <c r="C63" s="133" t="s">
        <v>105</v>
      </c>
      <c r="D63" s="139">
        <f>D64</f>
        <v>6252097</v>
      </c>
      <c r="E63" s="139">
        <f>E64</f>
        <v>6252097</v>
      </c>
      <c r="F63" s="140">
        <f t="shared" si="1"/>
        <v>0</v>
      </c>
      <c r="G63" s="116"/>
      <c r="H63" s="116"/>
      <c r="I63" s="116"/>
    </row>
    <row r="64" spans="1:9" ht="34.5" customHeight="1">
      <c r="A64" s="146" t="s">
        <v>199</v>
      </c>
      <c r="B64" s="132">
        <v>10</v>
      </c>
      <c r="C64" s="133" t="s">
        <v>200</v>
      </c>
      <c r="D64" s="149">
        <f>D65</f>
        <v>6252097</v>
      </c>
      <c r="E64" s="149">
        <f>E65</f>
        <v>6252097</v>
      </c>
      <c r="F64" s="177">
        <f t="shared" si="1"/>
        <v>0</v>
      </c>
      <c r="G64" s="116"/>
      <c r="H64" s="116"/>
      <c r="I64" s="116"/>
    </row>
    <row r="65" spans="1:9" ht="34.5" customHeight="1">
      <c r="A65" s="146" t="s">
        <v>201</v>
      </c>
      <c r="B65" s="132">
        <v>10</v>
      </c>
      <c r="C65" s="133" t="s">
        <v>106</v>
      </c>
      <c r="D65" s="149">
        <v>6252097</v>
      </c>
      <c r="E65" s="149">
        <v>6252097</v>
      </c>
      <c r="F65" s="177">
        <f t="shared" si="1"/>
        <v>0</v>
      </c>
      <c r="G65" s="116"/>
      <c r="H65" s="116"/>
      <c r="I65" s="116"/>
    </row>
    <row r="66" spans="1:9" ht="12.75">
      <c r="A66" s="116"/>
      <c r="B66" s="116"/>
      <c r="C66" s="116"/>
      <c r="D66" s="116"/>
      <c r="E66" s="116"/>
      <c r="F66" s="116"/>
      <c r="G66" s="116"/>
      <c r="H66" s="116"/>
      <c r="I66" s="116"/>
    </row>
    <row r="67" spans="1:9" ht="12.75">
      <c r="A67" s="116"/>
      <c r="B67" s="116"/>
      <c r="C67" s="116"/>
      <c r="D67" s="116"/>
      <c r="E67" s="116"/>
      <c r="F67" s="116"/>
      <c r="G67" s="116"/>
      <c r="H67" s="116"/>
      <c r="I67" s="116"/>
    </row>
    <row r="68" spans="1:9" ht="12.75">
      <c r="A68" s="116"/>
      <c r="B68" s="116"/>
      <c r="C68" s="116" t="s">
        <v>19</v>
      </c>
      <c r="D68" s="116"/>
      <c r="E68" s="116"/>
      <c r="F68" s="116"/>
      <c r="G68" s="116"/>
      <c r="H68" s="116"/>
      <c r="I68" s="116"/>
    </row>
  </sheetData>
  <sheetProtection/>
  <mergeCells count="9">
    <mergeCell ref="A8:E8"/>
    <mergeCell ref="A10:D10"/>
    <mergeCell ref="A16:F16"/>
    <mergeCell ref="A12:D12"/>
    <mergeCell ref="A11:D11"/>
    <mergeCell ref="C1:F1"/>
    <mergeCell ref="D2:F2"/>
    <mergeCell ref="D3:F3"/>
    <mergeCell ref="D4:F4"/>
  </mergeCells>
  <printOptions/>
  <pageMargins left="0.3937007874015748" right="0.1968503937007874" top="0.3937007874015748" bottom="0.1968503937007874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E3" sqref="E3:G3"/>
    </sheetView>
  </sheetViews>
  <sheetFormatPr defaultColWidth="9.140625" defaultRowHeight="12.75"/>
  <cols>
    <col min="1" max="1" width="25.140625" style="0" customWidth="1"/>
    <col min="2" max="2" width="6.140625" style="0" customWidth="1"/>
    <col min="3" max="3" width="8.7109375" style="0" customWidth="1"/>
    <col min="4" max="4" width="7.28125" style="0" customWidth="1"/>
    <col min="5" max="5" width="11.28125" style="22" customWidth="1"/>
    <col min="6" max="6" width="11.8515625" style="0" customWidth="1"/>
    <col min="7" max="7" width="12.00390625" style="54" customWidth="1"/>
  </cols>
  <sheetData>
    <row r="1" spans="5:7" ht="12.75">
      <c r="E1" s="230" t="s">
        <v>61</v>
      </c>
      <c r="F1" s="230"/>
      <c r="G1" s="230"/>
    </row>
    <row r="2" spans="5:7" ht="12.75">
      <c r="E2" s="230" t="s">
        <v>376</v>
      </c>
      <c r="F2" s="230"/>
      <c r="G2" s="230"/>
    </row>
    <row r="3" spans="1:7" ht="12.75">
      <c r="A3" s="6"/>
      <c r="B3" s="5"/>
      <c r="C3" s="5"/>
      <c r="D3" s="5"/>
      <c r="E3" s="230" t="s">
        <v>372</v>
      </c>
      <c r="F3" s="246"/>
      <c r="G3" s="246"/>
    </row>
    <row r="4" spans="1:7" ht="15" customHeight="1">
      <c r="A4" s="6"/>
      <c r="B4" s="5"/>
      <c r="C4" s="7" t="s">
        <v>19</v>
      </c>
      <c r="D4" s="8"/>
      <c r="E4" s="248"/>
      <c r="F4" s="249"/>
      <c r="G4" s="249"/>
    </row>
    <row r="5" spans="1:7" ht="39.75" customHeight="1">
      <c r="A5" s="247" t="s">
        <v>285</v>
      </c>
      <c r="B5" s="247"/>
      <c r="C5" s="247"/>
      <c r="D5" s="247"/>
      <c r="E5" s="247"/>
      <c r="F5" s="247"/>
      <c r="G5" s="247"/>
    </row>
    <row r="6" spans="1:7" ht="51.75" customHeight="1">
      <c r="A6" s="9" t="s">
        <v>20</v>
      </c>
      <c r="B6" s="9" t="s">
        <v>21</v>
      </c>
      <c r="C6" s="9" t="s">
        <v>22</v>
      </c>
      <c r="D6" s="9" t="s">
        <v>23</v>
      </c>
      <c r="E6" s="63" t="s">
        <v>3</v>
      </c>
      <c r="F6" s="9" t="s">
        <v>76</v>
      </c>
      <c r="G6" s="53" t="s">
        <v>72</v>
      </c>
    </row>
    <row r="7" spans="1:7" ht="28.5" customHeight="1">
      <c r="A7" s="241" t="s">
        <v>227</v>
      </c>
      <c r="B7" s="242"/>
      <c r="C7" s="242"/>
      <c r="D7" s="242"/>
      <c r="E7" s="242"/>
      <c r="F7" s="242"/>
      <c r="G7" s="243"/>
    </row>
    <row r="8" spans="1:7" ht="25.5">
      <c r="A8" s="10"/>
      <c r="B8" s="11" t="s">
        <v>24</v>
      </c>
      <c r="C8" s="11" t="s">
        <v>286</v>
      </c>
      <c r="D8" s="101" t="s">
        <v>287</v>
      </c>
      <c r="E8" s="62">
        <v>623217</v>
      </c>
      <c r="F8" s="62">
        <v>623217</v>
      </c>
      <c r="G8" s="59">
        <f>F8/E8*100</f>
        <v>100</v>
      </c>
    </row>
    <row r="9" spans="1:7" ht="30.75" customHeight="1">
      <c r="A9" s="238" t="s">
        <v>4</v>
      </c>
      <c r="B9" s="239"/>
      <c r="C9" s="239"/>
      <c r="D9" s="239"/>
      <c r="E9" s="239"/>
      <c r="F9" s="239"/>
      <c r="G9" s="240"/>
    </row>
    <row r="10" spans="1:7" ht="13.5" customHeight="1">
      <c r="A10" s="10"/>
      <c r="B10" s="11" t="s">
        <v>25</v>
      </c>
      <c r="C10" s="11" t="s">
        <v>288</v>
      </c>
      <c r="D10" s="11" t="s">
        <v>289</v>
      </c>
      <c r="E10" s="62">
        <v>24000</v>
      </c>
      <c r="F10" s="62">
        <v>24000</v>
      </c>
      <c r="G10" s="59">
        <f>F10/E10*100</f>
        <v>100</v>
      </c>
    </row>
    <row r="11" spans="1:7" ht="30.75" customHeight="1">
      <c r="A11" s="238" t="s">
        <v>5</v>
      </c>
      <c r="B11" s="239"/>
      <c r="C11" s="239"/>
      <c r="D11" s="239"/>
      <c r="E11" s="239"/>
      <c r="F11" s="239"/>
      <c r="G11" s="240"/>
    </row>
    <row r="12" spans="1:7" ht="64.5">
      <c r="A12" s="12"/>
      <c r="B12" s="212" t="s">
        <v>6</v>
      </c>
      <c r="C12" s="101" t="s">
        <v>290</v>
      </c>
      <c r="D12" s="101" t="s">
        <v>291</v>
      </c>
      <c r="E12" s="52">
        <v>4558202.07</v>
      </c>
      <c r="F12" s="38">
        <v>4382910.79</v>
      </c>
      <c r="G12" s="215">
        <f>F12/E12*100</f>
        <v>96.15437671897683</v>
      </c>
    </row>
    <row r="13" spans="1:7" ht="18" customHeight="1">
      <c r="A13" s="238" t="s">
        <v>121</v>
      </c>
      <c r="B13" s="239"/>
      <c r="C13" s="239"/>
      <c r="D13" s="239"/>
      <c r="E13" s="239"/>
      <c r="F13" s="239"/>
      <c r="G13" s="240"/>
    </row>
    <row r="14" spans="1:7" ht="13.5">
      <c r="A14" s="12"/>
      <c r="B14" s="11" t="s">
        <v>137</v>
      </c>
      <c r="C14" s="11" t="s">
        <v>292</v>
      </c>
      <c r="D14" s="11" t="s">
        <v>293</v>
      </c>
      <c r="E14" s="52">
        <v>0</v>
      </c>
      <c r="F14" s="38">
        <v>0</v>
      </c>
      <c r="G14" s="59"/>
    </row>
    <row r="15" spans="1:7" ht="13.5">
      <c r="A15" s="238" t="s">
        <v>294</v>
      </c>
      <c r="B15" s="239"/>
      <c r="C15" s="239"/>
      <c r="D15" s="239"/>
      <c r="E15" s="239"/>
      <c r="F15" s="239"/>
      <c r="G15" s="240"/>
    </row>
    <row r="16" spans="1:7" ht="13.5">
      <c r="A16" s="12"/>
      <c r="B16" s="11" t="s">
        <v>295</v>
      </c>
      <c r="C16" s="11" t="s">
        <v>296</v>
      </c>
      <c r="D16" s="11" t="s">
        <v>297</v>
      </c>
      <c r="E16" s="52">
        <v>20000</v>
      </c>
      <c r="F16" s="38">
        <v>0</v>
      </c>
      <c r="G16" s="215">
        <f>F16/E16*100</f>
        <v>0</v>
      </c>
    </row>
    <row r="17" spans="1:7" ht="18.75" customHeight="1">
      <c r="A17" s="244" t="s">
        <v>74</v>
      </c>
      <c r="B17" s="244"/>
      <c r="C17" s="244"/>
      <c r="D17" s="244"/>
      <c r="E17" s="244"/>
      <c r="F17" s="62"/>
      <c r="G17" s="59"/>
    </row>
    <row r="18" spans="1:7" ht="41.25" customHeight="1">
      <c r="A18" s="10"/>
      <c r="B18" s="212" t="s">
        <v>7</v>
      </c>
      <c r="C18" s="101" t="s">
        <v>298</v>
      </c>
      <c r="D18" s="214" t="s">
        <v>299</v>
      </c>
      <c r="E18" s="52">
        <v>16930.5</v>
      </c>
      <c r="F18" s="38">
        <v>16930.5</v>
      </c>
      <c r="G18" s="213">
        <f>F18/E18*100</f>
        <v>100</v>
      </c>
    </row>
    <row r="19" spans="1:7" ht="18.75" customHeight="1">
      <c r="A19" s="238" t="s">
        <v>138</v>
      </c>
      <c r="B19" s="239"/>
      <c r="C19" s="239"/>
      <c r="D19" s="239"/>
      <c r="E19" s="239"/>
      <c r="F19" s="239"/>
      <c r="G19" s="240"/>
    </row>
    <row r="20" spans="1:7" ht="39">
      <c r="A20" s="74"/>
      <c r="B20" s="11" t="s">
        <v>139</v>
      </c>
      <c r="C20" s="11" t="s">
        <v>300</v>
      </c>
      <c r="D20" s="101" t="s">
        <v>301</v>
      </c>
      <c r="E20" s="52">
        <v>285870</v>
      </c>
      <c r="F20" s="52">
        <v>265865.28</v>
      </c>
      <c r="G20" s="213">
        <f>F20/E20*100</f>
        <v>93.00216182180712</v>
      </c>
    </row>
    <row r="21" spans="1:7" ht="20.25" customHeight="1">
      <c r="A21" s="238" t="s">
        <v>123</v>
      </c>
      <c r="B21" s="239"/>
      <c r="C21" s="239"/>
      <c r="D21" s="239"/>
      <c r="E21" s="239"/>
      <c r="F21" s="239"/>
      <c r="G21" s="240"/>
    </row>
    <row r="22" spans="1:7" ht="13.5">
      <c r="A22" s="74"/>
      <c r="B22" s="11" t="s">
        <v>8</v>
      </c>
      <c r="C22" s="11" t="s">
        <v>302</v>
      </c>
      <c r="D22" s="11" t="s">
        <v>293</v>
      </c>
      <c r="E22" s="52">
        <v>70036</v>
      </c>
      <c r="F22" s="52">
        <v>70036</v>
      </c>
      <c r="G22" s="59">
        <f>F22/E22*100</f>
        <v>100</v>
      </c>
    </row>
    <row r="23" spans="1:7" ht="20.25" customHeight="1">
      <c r="A23" s="238" t="s">
        <v>239</v>
      </c>
      <c r="B23" s="239"/>
      <c r="C23" s="239"/>
      <c r="D23" s="239"/>
      <c r="E23" s="239"/>
      <c r="F23" s="239"/>
      <c r="G23" s="240"/>
    </row>
    <row r="24" spans="1:7" ht="64.5">
      <c r="A24" s="108"/>
      <c r="B24" s="216" t="s">
        <v>240</v>
      </c>
      <c r="C24" s="153" t="s">
        <v>331</v>
      </c>
      <c r="D24" s="217" t="s">
        <v>293</v>
      </c>
      <c r="E24" s="185">
        <v>1307363.8</v>
      </c>
      <c r="F24" s="52">
        <v>1095268.83</v>
      </c>
      <c r="G24" s="213">
        <f>F24/E24*100</f>
        <v>83.77689744813188</v>
      </c>
    </row>
    <row r="25" spans="1:7" ht="19.5" customHeight="1">
      <c r="A25" s="238" t="s">
        <v>29</v>
      </c>
      <c r="B25" s="239"/>
      <c r="C25" s="239"/>
      <c r="D25" s="239"/>
      <c r="E25" s="240"/>
      <c r="F25" s="62"/>
      <c r="G25" s="59"/>
    </row>
    <row r="26" spans="1:7" ht="13.5">
      <c r="A26" s="74"/>
      <c r="B26" s="11" t="s">
        <v>113</v>
      </c>
      <c r="C26" s="11" t="s">
        <v>303</v>
      </c>
      <c r="D26" s="11" t="s">
        <v>304</v>
      </c>
      <c r="E26" s="62">
        <v>253461</v>
      </c>
      <c r="F26" s="38">
        <v>209164</v>
      </c>
      <c r="G26" s="59">
        <f>F26/E26*100</f>
        <v>82.52314951807182</v>
      </c>
    </row>
    <row r="27" spans="1:7" ht="38.25">
      <c r="A27" s="10"/>
      <c r="B27" s="212" t="s">
        <v>26</v>
      </c>
      <c r="C27" s="101" t="s">
        <v>305</v>
      </c>
      <c r="D27" s="214" t="s">
        <v>306</v>
      </c>
      <c r="E27" s="38">
        <v>997939.2</v>
      </c>
      <c r="F27" s="38">
        <v>931112.54</v>
      </c>
      <c r="G27" s="213">
        <f>F27/E27*100</f>
        <v>93.30353392270793</v>
      </c>
    </row>
    <row r="28" spans="1:7" ht="38.25">
      <c r="A28" s="10"/>
      <c r="B28" s="212" t="s">
        <v>140</v>
      </c>
      <c r="C28" s="101" t="s">
        <v>307</v>
      </c>
      <c r="D28" s="214" t="s">
        <v>308</v>
      </c>
      <c r="E28" s="218">
        <v>1565674.4</v>
      </c>
      <c r="F28" s="218">
        <v>1105545.99</v>
      </c>
      <c r="G28" s="213">
        <f>F28/E28*100</f>
        <v>70.61148793133489</v>
      </c>
    </row>
    <row r="29" spans="1:7" ht="18" customHeight="1">
      <c r="A29" s="238" t="s">
        <v>309</v>
      </c>
      <c r="B29" s="239"/>
      <c r="C29" s="239"/>
      <c r="D29" s="239"/>
      <c r="E29" s="239"/>
      <c r="F29" s="239"/>
      <c r="G29" s="240"/>
    </row>
    <row r="30" spans="1:7" ht="26.25">
      <c r="A30" s="12"/>
      <c r="B30" s="212" t="s">
        <v>310</v>
      </c>
      <c r="C30" s="101" t="s">
        <v>311</v>
      </c>
      <c r="D30" s="212" t="s">
        <v>293</v>
      </c>
      <c r="E30" s="38">
        <v>22400</v>
      </c>
      <c r="F30" s="38">
        <v>22400</v>
      </c>
      <c r="G30" s="213">
        <f>F30/E30*100</f>
        <v>100</v>
      </c>
    </row>
    <row r="31" spans="1:7" ht="18" customHeight="1">
      <c r="A31" s="238" t="s">
        <v>312</v>
      </c>
      <c r="B31" s="239"/>
      <c r="C31" s="239"/>
      <c r="D31" s="239"/>
      <c r="E31" s="239"/>
      <c r="F31" s="239"/>
      <c r="G31" s="240"/>
    </row>
    <row r="32" spans="1:7" ht="39">
      <c r="A32" s="12"/>
      <c r="B32" s="212" t="s">
        <v>27</v>
      </c>
      <c r="C32" s="101" t="s">
        <v>313</v>
      </c>
      <c r="D32" s="214" t="s">
        <v>314</v>
      </c>
      <c r="E32" s="38">
        <v>4114343</v>
      </c>
      <c r="F32" s="38">
        <v>3793893</v>
      </c>
      <c r="G32" s="213">
        <f>F32/E32*100</f>
        <v>92.21139316775485</v>
      </c>
    </row>
    <row r="33" spans="1:7" ht="19.5" customHeight="1">
      <c r="A33" s="238" t="s">
        <v>133</v>
      </c>
      <c r="B33" s="239"/>
      <c r="C33" s="239"/>
      <c r="D33" s="239"/>
      <c r="E33" s="239"/>
      <c r="F33" s="239"/>
      <c r="G33" s="240"/>
    </row>
    <row r="34" spans="1:7" ht="13.5">
      <c r="A34" s="74"/>
      <c r="B34" s="11" t="s">
        <v>9</v>
      </c>
      <c r="C34" s="11" t="s">
        <v>315</v>
      </c>
      <c r="D34" s="11" t="s">
        <v>316</v>
      </c>
      <c r="E34" s="38">
        <v>265700</v>
      </c>
      <c r="F34" s="38">
        <v>214865.96</v>
      </c>
      <c r="G34" s="59">
        <f>F34/E34*100</f>
        <v>80.86788106887467</v>
      </c>
    </row>
    <row r="35" spans="1:7" ht="18.75" customHeight="1">
      <c r="A35" s="245" t="s">
        <v>75</v>
      </c>
      <c r="B35" s="245"/>
      <c r="C35" s="245"/>
      <c r="D35" s="245"/>
      <c r="E35" s="61">
        <f>E34+E32+E30+E28+E27+E26+E22+E20+E18+E14+E12+E10+E8+E24+E16</f>
        <v>14125136.970000003</v>
      </c>
      <c r="F35" s="61">
        <f>F34+F32+F30+F28+F27+F26+F22+F20+F18+F14+F12+F10+F8+F24</f>
        <v>12755209.89</v>
      </c>
      <c r="G35" s="60">
        <f>F35/E35*100</f>
        <v>90.30149524985454</v>
      </c>
    </row>
  </sheetData>
  <sheetProtection/>
  <mergeCells count="19">
    <mergeCell ref="A35:D35"/>
    <mergeCell ref="A31:G31"/>
    <mergeCell ref="A33:G33"/>
    <mergeCell ref="E1:G1"/>
    <mergeCell ref="E2:G2"/>
    <mergeCell ref="E3:G3"/>
    <mergeCell ref="A5:G5"/>
    <mergeCell ref="E4:G4"/>
    <mergeCell ref="A19:G19"/>
    <mergeCell ref="A21:G21"/>
    <mergeCell ref="A29:G29"/>
    <mergeCell ref="A7:G7"/>
    <mergeCell ref="A11:G11"/>
    <mergeCell ref="A17:E17"/>
    <mergeCell ref="A9:G9"/>
    <mergeCell ref="A13:G13"/>
    <mergeCell ref="A25:E25"/>
    <mergeCell ref="A23:G23"/>
    <mergeCell ref="A15:G15"/>
  </mergeCells>
  <printOptions/>
  <pageMargins left="0.7874015748031497" right="0.1968503937007874" top="0.3937007874015748" bottom="0.3937007874015748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52"/>
  <sheetViews>
    <sheetView zoomScalePageLayoutView="0" workbookViewId="0" topLeftCell="A1">
      <selection activeCell="E3" sqref="E3:G3"/>
    </sheetView>
  </sheetViews>
  <sheetFormatPr defaultColWidth="9.140625" defaultRowHeight="12.75"/>
  <cols>
    <col min="1" max="1" width="36.7109375" style="2" customWidth="1"/>
    <col min="2" max="2" width="5.140625" style="25" customWidth="1"/>
    <col min="3" max="3" width="7.8515625" style="25" customWidth="1"/>
    <col min="4" max="4" width="4.421875" style="25" customWidth="1"/>
    <col min="5" max="5" width="11.57421875" style="64" customWidth="1"/>
    <col min="6" max="6" width="11.421875" style="64" customWidth="1"/>
    <col min="7" max="7" width="7.8515625" style="55" customWidth="1"/>
    <col min="8" max="8" width="9.140625" style="2" customWidth="1"/>
    <col min="9" max="9" width="12.7109375" style="2" customWidth="1"/>
    <col min="10" max="16384" width="9.140625" style="2" customWidth="1"/>
  </cols>
  <sheetData>
    <row r="1" spans="3:7" ht="12.75">
      <c r="C1" s="26" t="s">
        <v>31</v>
      </c>
      <c r="D1" s="26"/>
      <c r="E1" s="230" t="s">
        <v>73</v>
      </c>
      <c r="F1" s="230"/>
      <c r="G1" s="230"/>
    </row>
    <row r="2" spans="3:7" ht="12.75">
      <c r="C2" s="26" t="s">
        <v>32</v>
      </c>
      <c r="D2" s="26"/>
      <c r="E2" s="230" t="s">
        <v>376</v>
      </c>
      <c r="F2" s="230"/>
      <c r="G2" s="230"/>
    </row>
    <row r="3" spans="3:7" ht="12.75">
      <c r="C3" s="26"/>
      <c r="D3" s="26"/>
      <c r="E3" s="230" t="s">
        <v>373</v>
      </c>
      <c r="F3" s="246"/>
      <c r="G3" s="246"/>
    </row>
    <row r="4" spans="1:7" ht="25.5" customHeight="1">
      <c r="A4" s="254" t="s">
        <v>317</v>
      </c>
      <c r="B4" s="254"/>
      <c r="C4" s="254"/>
      <c r="D4" s="254"/>
      <c r="E4" s="254"/>
      <c r="F4" s="254"/>
      <c r="G4" s="254"/>
    </row>
    <row r="5" spans="1:7" ht="29.25" customHeight="1">
      <c r="A5" s="250" t="s">
        <v>33</v>
      </c>
      <c r="B5" s="250"/>
      <c r="C5" s="250"/>
      <c r="D5" s="250"/>
      <c r="E5" s="251" t="s">
        <v>77</v>
      </c>
      <c r="F5" s="251" t="s">
        <v>78</v>
      </c>
      <c r="G5" s="252" t="s">
        <v>72</v>
      </c>
    </row>
    <row r="6" spans="1:7" ht="39" customHeight="1">
      <c r="A6" s="14" t="s">
        <v>19</v>
      </c>
      <c r="B6" s="18" t="s">
        <v>21</v>
      </c>
      <c r="C6" s="18" t="s">
        <v>22</v>
      </c>
      <c r="D6" s="18" t="s">
        <v>23</v>
      </c>
      <c r="E6" s="251"/>
      <c r="F6" s="251"/>
      <c r="G6" s="253"/>
    </row>
    <row r="7" spans="1:7" ht="15" customHeight="1">
      <c r="A7" s="42" t="s">
        <v>34</v>
      </c>
      <c r="B7" s="43" t="s">
        <v>135</v>
      </c>
      <c r="C7" s="43" t="s">
        <v>19</v>
      </c>
      <c r="D7" s="43"/>
      <c r="E7" s="65">
        <f>E8+E12+E15+E32+E29</f>
        <v>5242349.569999999</v>
      </c>
      <c r="F7" s="65">
        <f>F8+F12+F15+F32</f>
        <v>5047058.29</v>
      </c>
      <c r="G7" s="57">
        <f>F7/E7*100</f>
        <v>96.27473755055217</v>
      </c>
    </row>
    <row r="8" spans="1:7" ht="41.25" customHeight="1">
      <c r="A8" s="15" t="s">
        <v>332</v>
      </c>
      <c r="B8" s="23" t="s">
        <v>62</v>
      </c>
      <c r="C8" s="23" t="s">
        <v>19</v>
      </c>
      <c r="D8" s="23" t="s">
        <v>19</v>
      </c>
      <c r="E8" s="66">
        <f>E9</f>
        <v>623217</v>
      </c>
      <c r="F8" s="66">
        <f>F9</f>
        <v>623217</v>
      </c>
      <c r="G8" s="57">
        <f>F8/E8*100</f>
        <v>100</v>
      </c>
    </row>
    <row r="9" spans="1:7" ht="15" customHeight="1">
      <c r="A9" s="154" t="s">
        <v>126</v>
      </c>
      <c r="B9" s="28"/>
      <c r="C9" s="155" t="s">
        <v>286</v>
      </c>
      <c r="D9" s="155"/>
      <c r="E9" s="157">
        <f>E10+E11</f>
        <v>623217</v>
      </c>
      <c r="F9" s="157">
        <f>F10+F11</f>
        <v>623217</v>
      </c>
      <c r="G9" s="170">
        <f aca="true" t="shared" si="0" ref="G9:G66">F9/E9*100</f>
        <v>100</v>
      </c>
    </row>
    <row r="10" spans="1:7" ht="34.5" customHeight="1">
      <c r="A10" s="219" t="s">
        <v>318</v>
      </c>
      <c r="B10" s="28"/>
      <c r="C10" s="23"/>
      <c r="D10" s="100">
        <v>121</v>
      </c>
      <c r="E10" s="52">
        <v>612080.1</v>
      </c>
      <c r="F10" s="52">
        <v>612080.1</v>
      </c>
      <c r="G10" s="58">
        <f t="shared" si="0"/>
        <v>100</v>
      </c>
    </row>
    <row r="11" spans="1:7" ht="42" customHeight="1">
      <c r="A11" s="220" t="s">
        <v>319</v>
      </c>
      <c r="B11" s="28"/>
      <c r="C11" s="23"/>
      <c r="D11" s="100">
        <v>122</v>
      </c>
      <c r="E11" s="52">
        <v>11136.9</v>
      </c>
      <c r="F11" s="52">
        <v>11136.9</v>
      </c>
      <c r="G11" s="58">
        <f t="shared" si="0"/>
        <v>100</v>
      </c>
    </row>
    <row r="12" spans="1:7" ht="64.5" customHeight="1">
      <c r="A12" s="15" t="s">
        <v>128</v>
      </c>
      <c r="B12" s="23" t="s">
        <v>63</v>
      </c>
      <c r="C12" s="23" t="s">
        <v>19</v>
      </c>
      <c r="D12" s="28"/>
      <c r="E12" s="66">
        <f>E13</f>
        <v>24000</v>
      </c>
      <c r="F12" s="66">
        <f>F13</f>
        <v>24000</v>
      </c>
      <c r="G12" s="57">
        <f t="shared" si="0"/>
        <v>100</v>
      </c>
    </row>
    <row r="13" spans="1:7" ht="52.5" customHeight="1">
      <c r="A13" s="154" t="s">
        <v>320</v>
      </c>
      <c r="B13" s="155"/>
      <c r="C13" s="155" t="s">
        <v>288</v>
      </c>
      <c r="D13" s="156"/>
      <c r="E13" s="157">
        <f>E14</f>
        <v>24000</v>
      </c>
      <c r="F13" s="157">
        <f>F14</f>
        <v>24000</v>
      </c>
      <c r="G13" s="170">
        <f t="shared" si="0"/>
        <v>100</v>
      </c>
    </row>
    <row r="14" spans="1:7" ht="26.25" customHeight="1">
      <c r="A14" s="16" t="s">
        <v>10</v>
      </c>
      <c r="B14" s="28"/>
      <c r="C14" s="23"/>
      <c r="D14" s="28">
        <v>123</v>
      </c>
      <c r="E14" s="52">
        <v>24000</v>
      </c>
      <c r="F14" s="52">
        <v>24000</v>
      </c>
      <c r="G14" s="58">
        <f t="shared" si="0"/>
        <v>100</v>
      </c>
    </row>
    <row r="15" spans="1:7" ht="67.5" customHeight="1">
      <c r="A15" s="223" t="s">
        <v>16</v>
      </c>
      <c r="B15" s="23" t="s">
        <v>109</v>
      </c>
      <c r="C15" s="23" t="s">
        <v>19</v>
      </c>
      <c r="D15" s="23" t="s">
        <v>19</v>
      </c>
      <c r="E15" s="66">
        <f>E18+E23+E25+E27+E16+E22</f>
        <v>4558202.069999999</v>
      </c>
      <c r="F15" s="66">
        <f>F18+F23+F25+F27+F16</f>
        <v>4382910.79</v>
      </c>
      <c r="G15" s="57">
        <f t="shared" si="0"/>
        <v>96.15437671897683</v>
      </c>
    </row>
    <row r="16" spans="1:7" ht="115.5" customHeight="1">
      <c r="A16" s="219" t="s">
        <v>321</v>
      </c>
      <c r="B16" s="222"/>
      <c r="C16" s="23" t="s">
        <v>322</v>
      </c>
      <c r="D16" s="23"/>
      <c r="E16" s="67">
        <f>E17</f>
        <v>4000</v>
      </c>
      <c r="F16" s="67">
        <f>F17</f>
        <v>4000</v>
      </c>
      <c r="G16" s="58">
        <f t="shared" si="0"/>
        <v>100</v>
      </c>
    </row>
    <row r="17" spans="1:7" ht="30.75" customHeight="1">
      <c r="A17" s="224" t="s">
        <v>10</v>
      </c>
      <c r="B17" s="23"/>
      <c r="C17" s="23"/>
      <c r="D17" s="23" t="s">
        <v>293</v>
      </c>
      <c r="E17" s="52">
        <v>4000</v>
      </c>
      <c r="F17" s="52">
        <v>4000</v>
      </c>
      <c r="G17" s="58">
        <f t="shared" si="0"/>
        <v>100</v>
      </c>
    </row>
    <row r="18" spans="1:7" ht="15.75" customHeight="1">
      <c r="A18" s="154" t="s">
        <v>30</v>
      </c>
      <c r="B18" s="156"/>
      <c r="C18" s="155" t="s">
        <v>323</v>
      </c>
      <c r="D18" s="156"/>
      <c r="E18" s="66">
        <f>E19+E20+E21</f>
        <v>4488890.72</v>
      </c>
      <c r="F18" s="66">
        <f>F19+F20+F21</f>
        <v>4314809.05</v>
      </c>
      <c r="G18" s="98">
        <f t="shared" si="0"/>
        <v>96.12194457698895</v>
      </c>
    </row>
    <row r="19" spans="1:7" ht="40.5" customHeight="1">
      <c r="A19" s="16" t="s">
        <v>318</v>
      </c>
      <c r="B19" s="156"/>
      <c r="C19" s="155"/>
      <c r="D19" s="156">
        <v>121</v>
      </c>
      <c r="E19" s="157">
        <v>2496106.98</v>
      </c>
      <c r="F19" s="157">
        <v>2496106.98</v>
      </c>
      <c r="G19" s="170">
        <f t="shared" si="0"/>
        <v>100</v>
      </c>
    </row>
    <row r="20" spans="1:7" ht="39.75" customHeight="1">
      <c r="A20" s="16" t="s">
        <v>319</v>
      </c>
      <c r="B20" s="156"/>
      <c r="C20" s="155"/>
      <c r="D20" s="156">
        <v>122</v>
      </c>
      <c r="E20" s="157">
        <v>58194.34</v>
      </c>
      <c r="F20" s="157">
        <v>58194.34</v>
      </c>
      <c r="G20" s="170">
        <f t="shared" si="0"/>
        <v>100</v>
      </c>
    </row>
    <row r="21" spans="1:7" ht="40.5" customHeight="1">
      <c r="A21" s="16" t="s">
        <v>324</v>
      </c>
      <c r="B21" s="28"/>
      <c r="C21" s="23"/>
      <c r="D21" s="28">
        <v>244</v>
      </c>
      <c r="E21" s="52">
        <v>1934589.4</v>
      </c>
      <c r="F21" s="38">
        <v>1760507.73</v>
      </c>
      <c r="G21" s="58">
        <f t="shared" si="0"/>
        <v>91.0016218428572</v>
      </c>
    </row>
    <row r="22" spans="1:7" ht="26.25" customHeight="1">
      <c r="A22" s="219" t="s">
        <v>325</v>
      </c>
      <c r="B22" s="28"/>
      <c r="C22" s="23" t="s">
        <v>323</v>
      </c>
      <c r="D22" s="28">
        <v>852</v>
      </c>
      <c r="E22" s="67">
        <v>1209</v>
      </c>
      <c r="F22" s="37">
        <v>1209</v>
      </c>
      <c r="G22" s="57">
        <f t="shared" si="0"/>
        <v>100</v>
      </c>
    </row>
    <row r="23" spans="1:7" ht="75.75" customHeight="1">
      <c r="A23" s="154" t="s">
        <v>326</v>
      </c>
      <c r="B23" s="100"/>
      <c r="C23" s="158" t="s">
        <v>327</v>
      </c>
      <c r="D23" s="100"/>
      <c r="E23" s="221">
        <f>E24</f>
        <v>12607.35</v>
      </c>
      <c r="F23" s="37">
        <f>F24</f>
        <v>12606.74</v>
      </c>
      <c r="G23" s="58">
        <f t="shared" si="0"/>
        <v>99.99516155258638</v>
      </c>
    </row>
    <row r="24" spans="1:7" ht="24" customHeight="1">
      <c r="A24" s="16" t="s">
        <v>10</v>
      </c>
      <c r="B24" s="28"/>
      <c r="C24" s="23"/>
      <c r="D24" s="28">
        <v>121</v>
      </c>
      <c r="E24" s="52">
        <v>12607.35</v>
      </c>
      <c r="F24" s="38">
        <v>12606.74</v>
      </c>
      <c r="G24" s="58">
        <f t="shared" si="0"/>
        <v>99.99516155258638</v>
      </c>
    </row>
    <row r="25" spans="1:7" ht="27.75" customHeight="1">
      <c r="A25" s="16" t="s">
        <v>14</v>
      </c>
      <c r="B25" s="28"/>
      <c r="C25" s="159" t="s">
        <v>328</v>
      </c>
      <c r="D25" s="156"/>
      <c r="E25" s="160">
        <f>E26</f>
        <v>23606</v>
      </c>
      <c r="F25" s="169">
        <f>F26</f>
        <v>23606</v>
      </c>
      <c r="G25" s="170">
        <f t="shared" si="0"/>
        <v>100</v>
      </c>
    </row>
    <row r="26" spans="1:7" ht="15" customHeight="1">
      <c r="A26" s="161" t="s">
        <v>120</v>
      </c>
      <c r="B26" s="162"/>
      <c r="C26" s="162"/>
      <c r="D26" s="162" t="s">
        <v>329</v>
      </c>
      <c r="E26" s="163">
        <v>23606</v>
      </c>
      <c r="F26" s="38">
        <v>23606</v>
      </c>
      <c r="G26" s="58">
        <f t="shared" si="0"/>
        <v>100</v>
      </c>
    </row>
    <row r="27" spans="1:7" ht="54" customHeight="1">
      <c r="A27" s="16" t="s">
        <v>15</v>
      </c>
      <c r="B27" s="28"/>
      <c r="C27" s="159" t="s">
        <v>330</v>
      </c>
      <c r="D27" s="156"/>
      <c r="E27" s="157">
        <f>E28</f>
        <v>27889</v>
      </c>
      <c r="F27" s="169">
        <f>F28</f>
        <v>27889</v>
      </c>
      <c r="G27" s="170">
        <f t="shared" si="0"/>
        <v>100</v>
      </c>
    </row>
    <row r="28" spans="1:7" ht="15" customHeight="1">
      <c r="A28" s="161" t="s">
        <v>120</v>
      </c>
      <c r="B28" s="162"/>
      <c r="C28" s="162"/>
      <c r="D28" s="162" t="s">
        <v>329</v>
      </c>
      <c r="E28" s="163">
        <v>27889</v>
      </c>
      <c r="F28" s="38">
        <v>27889</v>
      </c>
      <c r="G28" s="58">
        <f t="shared" si="0"/>
        <v>100</v>
      </c>
    </row>
    <row r="29" spans="1:7" ht="15" customHeight="1">
      <c r="A29" s="225" t="s">
        <v>294</v>
      </c>
      <c r="B29" s="162" t="s">
        <v>295</v>
      </c>
      <c r="C29" s="162"/>
      <c r="D29" s="162"/>
      <c r="E29" s="226">
        <f>E30</f>
        <v>20000</v>
      </c>
      <c r="F29" s="37">
        <f>F30</f>
        <v>0</v>
      </c>
      <c r="G29" s="170">
        <f t="shared" si="0"/>
        <v>0</v>
      </c>
    </row>
    <row r="30" spans="1:7" ht="39.75" customHeight="1">
      <c r="A30" s="161" t="s">
        <v>335</v>
      </c>
      <c r="B30" s="162"/>
      <c r="C30" s="162" t="s">
        <v>296</v>
      </c>
      <c r="D30" s="162"/>
      <c r="E30" s="163">
        <f>E31</f>
        <v>20000</v>
      </c>
      <c r="F30" s="38">
        <f>F31</f>
        <v>0</v>
      </c>
      <c r="G30" s="170">
        <f t="shared" si="0"/>
        <v>0</v>
      </c>
    </row>
    <row r="31" spans="1:7" ht="15" customHeight="1">
      <c r="A31" s="161" t="s">
        <v>336</v>
      </c>
      <c r="B31" s="162"/>
      <c r="C31" s="162"/>
      <c r="D31" s="162" t="s">
        <v>297</v>
      </c>
      <c r="E31" s="163">
        <v>20000</v>
      </c>
      <c r="F31" s="38">
        <v>0</v>
      </c>
      <c r="G31" s="170">
        <f t="shared" si="0"/>
        <v>0</v>
      </c>
    </row>
    <row r="32" spans="1:7" ht="15.75" customHeight="1">
      <c r="A32" s="15" t="s">
        <v>64</v>
      </c>
      <c r="B32" s="23" t="s">
        <v>17</v>
      </c>
      <c r="C32" s="23" t="s">
        <v>19</v>
      </c>
      <c r="D32" s="28"/>
      <c r="E32" s="66">
        <f>E33+E35</f>
        <v>16930.5</v>
      </c>
      <c r="F32" s="66">
        <f>F33+F35</f>
        <v>16930.5</v>
      </c>
      <c r="G32" s="57">
        <f t="shared" si="0"/>
        <v>100</v>
      </c>
    </row>
    <row r="33" spans="1:7" ht="51.75" customHeight="1">
      <c r="A33" s="15" t="s">
        <v>110</v>
      </c>
      <c r="B33" s="28"/>
      <c r="C33" s="155" t="s">
        <v>333</v>
      </c>
      <c r="D33" s="156"/>
      <c r="E33" s="157">
        <f>E34</f>
        <v>7830.5</v>
      </c>
      <c r="F33" s="157">
        <f>F34</f>
        <v>7830.5</v>
      </c>
      <c r="G33" s="170">
        <f t="shared" si="0"/>
        <v>100</v>
      </c>
    </row>
    <row r="34" spans="1:7" ht="25.5" customHeight="1">
      <c r="A34" s="16" t="s">
        <v>127</v>
      </c>
      <c r="B34" s="28"/>
      <c r="C34" s="23"/>
      <c r="D34" s="28">
        <v>244</v>
      </c>
      <c r="E34" s="52">
        <v>7830.5</v>
      </c>
      <c r="F34" s="38">
        <v>7830.5</v>
      </c>
      <c r="G34" s="58">
        <f t="shared" si="0"/>
        <v>100</v>
      </c>
    </row>
    <row r="35" spans="1:7" ht="41.25" customHeight="1">
      <c r="A35" s="15" t="s">
        <v>143</v>
      </c>
      <c r="B35" s="28"/>
      <c r="C35" s="23" t="s">
        <v>334</v>
      </c>
      <c r="D35" s="28"/>
      <c r="E35" s="52">
        <f>E36</f>
        <v>9100</v>
      </c>
      <c r="F35" s="38">
        <f>F36</f>
        <v>9100</v>
      </c>
      <c r="G35" s="58">
        <f t="shared" si="0"/>
        <v>100</v>
      </c>
    </row>
    <row r="36" spans="1:7" ht="25.5" customHeight="1">
      <c r="A36" s="16" t="s">
        <v>127</v>
      </c>
      <c r="B36" s="28"/>
      <c r="C36" s="23"/>
      <c r="D36" s="28">
        <v>244</v>
      </c>
      <c r="E36" s="52">
        <v>9100</v>
      </c>
      <c r="F36" s="38">
        <v>9100</v>
      </c>
      <c r="G36" s="58">
        <f t="shared" si="0"/>
        <v>100</v>
      </c>
    </row>
    <row r="37" spans="1:7" ht="15" customHeight="1">
      <c r="A37" s="44" t="s">
        <v>65</v>
      </c>
      <c r="B37" s="43" t="s">
        <v>56</v>
      </c>
      <c r="C37" s="43"/>
      <c r="D37" s="45"/>
      <c r="E37" s="65">
        <f>E38</f>
        <v>285870</v>
      </c>
      <c r="F37" s="65">
        <f>F38</f>
        <v>265865.28</v>
      </c>
      <c r="G37" s="57">
        <f t="shared" si="0"/>
        <v>93.00216182180712</v>
      </c>
    </row>
    <row r="38" spans="1:7" ht="25.5" customHeight="1">
      <c r="A38" s="15" t="s">
        <v>66</v>
      </c>
      <c r="B38" s="23" t="s">
        <v>122</v>
      </c>
      <c r="C38" s="23" t="s">
        <v>19</v>
      </c>
      <c r="D38" s="28"/>
      <c r="E38" s="67">
        <f>E39</f>
        <v>285870</v>
      </c>
      <c r="F38" s="67">
        <f>F39</f>
        <v>265865.28</v>
      </c>
      <c r="G38" s="57">
        <f t="shared" si="0"/>
        <v>93.00216182180712</v>
      </c>
    </row>
    <row r="39" spans="1:7" ht="45.75" customHeight="1">
      <c r="A39" s="154" t="s">
        <v>67</v>
      </c>
      <c r="B39" s="156"/>
      <c r="C39" s="155" t="s">
        <v>300</v>
      </c>
      <c r="D39" s="156"/>
      <c r="E39" s="157">
        <f>E40+E41+E42</f>
        <v>285870</v>
      </c>
      <c r="F39" s="157">
        <f>F40+F41+F42</f>
        <v>265865.28</v>
      </c>
      <c r="G39" s="170">
        <f t="shared" si="0"/>
        <v>93.00216182180712</v>
      </c>
    </row>
    <row r="40" spans="1:7" ht="43.5" customHeight="1">
      <c r="A40" s="16" t="s">
        <v>318</v>
      </c>
      <c r="B40" s="28"/>
      <c r="C40" s="23"/>
      <c r="D40" s="28">
        <v>121</v>
      </c>
      <c r="E40" s="52">
        <v>250990.67</v>
      </c>
      <c r="F40" s="52">
        <v>249585.95</v>
      </c>
      <c r="G40" s="170">
        <f t="shared" si="0"/>
        <v>99.44032979393218</v>
      </c>
    </row>
    <row r="41" spans="1:7" ht="38.25" customHeight="1">
      <c r="A41" s="16" t="s">
        <v>319</v>
      </c>
      <c r="B41" s="28"/>
      <c r="C41" s="23"/>
      <c r="D41" s="28">
        <v>122</v>
      </c>
      <c r="E41" s="52">
        <v>11929.4</v>
      </c>
      <c r="F41" s="52">
        <v>2529.4</v>
      </c>
      <c r="G41" s="170">
        <f t="shared" si="0"/>
        <v>21.20307810954449</v>
      </c>
    </row>
    <row r="42" spans="1:7" ht="41.25" customHeight="1">
      <c r="A42" s="16" t="s">
        <v>324</v>
      </c>
      <c r="B42" s="28"/>
      <c r="C42" s="23"/>
      <c r="D42" s="28">
        <v>244</v>
      </c>
      <c r="E42" s="52">
        <v>22949.93</v>
      </c>
      <c r="F42" s="52">
        <v>13749.93</v>
      </c>
      <c r="G42" s="170">
        <f t="shared" si="0"/>
        <v>59.91273175996616</v>
      </c>
    </row>
    <row r="43" spans="1:7" ht="27" customHeight="1">
      <c r="A43" s="96" t="s">
        <v>123</v>
      </c>
      <c r="B43" s="97" t="s">
        <v>136</v>
      </c>
      <c r="C43" s="23"/>
      <c r="D43" s="28"/>
      <c r="E43" s="66">
        <f>E44</f>
        <v>70036</v>
      </c>
      <c r="F43" s="66">
        <f>F44</f>
        <v>70036</v>
      </c>
      <c r="G43" s="98">
        <f t="shared" si="0"/>
        <v>100</v>
      </c>
    </row>
    <row r="44" spans="1:7" ht="16.5" customHeight="1">
      <c r="A44" s="154" t="s">
        <v>228</v>
      </c>
      <c r="B44" s="165" t="s">
        <v>8</v>
      </c>
      <c r="C44" s="155" t="s">
        <v>302</v>
      </c>
      <c r="D44" s="28"/>
      <c r="E44" s="52">
        <f>E45</f>
        <v>70036</v>
      </c>
      <c r="F44" s="52">
        <f>F45</f>
        <v>70036</v>
      </c>
      <c r="G44" s="58">
        <f t="shared" si="0"/>
        <v>100</v>
      </c>
    </row>
    <row r="45" spans="1:7" ht="26.25" customHeight="1">
      <c r="A45" s="16" t="s">
        <v>10</v>
      </c>
      <c r="B45" s="155"/>
      <c r="C45" s="155"/>
      <c r="D45" s="28">
        <v>244</v>
      </c>
      <c r="E45" s="52">
        <v>70036</v>
      </c>
      <c r="F45" s="52">
        <v>70036</v>
      </c>
      <c r="G45" s="58">
        <f t="shared" si="0"/>
        <v>100</v>
      </c>
    </row>
    <row r="46" spans="1:7" ht="14.25" customHeight="1">
      <c r="A46" s="44" t="s">
        <v>241</v>
      </c>
      <c r="B46" s="97" t="s">
        <v>242</v>
      </c>
      <c r="C46" s="155"/>
      <c r="D46" s="28"/>
      <c r="E46" s="52">
        <f>E47</f>
        <v>1307363.8</v>
      </c>
      <c r="F46" s="52">
        <f>F47</f>
        <v>1095268.83</v>
      </c>
      <c r="G46" s="58">
        <f t="shared" si="0"/>
        <v>83.77689744813188</v>
      </c>
    </row>
    <row r="47" spans="1:7" ht="16.5" customHeight="1">
      <c r="A47" s="96" t="s">
        <v>239</v>
      </c>
      <c r="B47" s="165" t="s">
        <v>240</v>
      </c>
      <c r="C47" s="155"/>
      <c r="D47" s="28"/>
      <c r="E47" s="52">
        <f>E48+E50+E52+E54+E56</f>
        <v>1307363.8</v>
      </c>
      <c r="F47" s="52">
        <f>F48+F50+F52+F54+F56</f>
        <v>1095268.83</v>
      </c>
      <c r="G47" s="58">
        <f t="shared" si="0"/>
        <v>83.77689744813188</v>
      </c>
    </row>
    <row r="48" spans="1:7" ht="39" customHeight="1">
      <c r="A48" s="16" t="s">
        <v>243</v>
      </c>
      <c r="B48" s="155"/>
      <c r="C48" s="155" t="s">
        <v>344</v>
      </c>
      <c r="D48" s="28"/>
      <c r="E48" s="67">
        <f>E49</f>
        <v>200000</v>
      </c>
      <c r="F48" s="67">
        <f>F49</f>
        <v>0</v>
      </c>
      <c r="G48" s="58">
        <f t="shared" si="0"/>
        <v>0</v>
      </c>
    </row>
    <row r="49" spans="1:7" ht="23.25" customHeight="1">
      <c r="A49" s="16" t="s">
        <v>10</v>
      </c>
      <c r="B49" s="155"/>
      <c r="C49" s="155"/>
      <c r="D49" s="28">
        <v>244</v>
      </c>
      <c r="E49" s="52">
        <v>200000</v>
      </c>
      <c r="F49" s="52">
        <v>0</v>
      </c>
      <c r="G49" s="58">
        <f t="shared" si="0"/>
        <v>0</v>
      </c>
    </row>
    <row r="50" spans="1:7" ht="75.75" customHeight="1">
      <c r="A50" s="16" t="s">
        <v>345</v>
      </c>
      <c r="B50" s="155"/>
      <c r="C50" s="155" t="s">
        <v>346</v>
      </c>
      <c r="D50" s="28"/>
      <c r="E50" s="67">
        <f>E51</f>
        <v>209471.52</v>
      </c>
      <c r="F50" s="67">
        <f>F51</f>
        <v>194845.18</v>
      </c>
      <c r="G50" s="58">
        <f t="shared" si="0"/>
        <v>93.01750424114935</v>
      </c>
    </row>
    <row r="51" spans="1:7" ht="23.25" customHeight="1">
      <c r="A51" s="16" t="s">
        <v>10</v>
      </c>
      <c r="B51" s="155"/>
      <c r="C51" s="155"/>
      <c r="D51" s="28">
        <v>244</v>
      </c>
      <c r="E51" s="52">
        <v>209471.52</v>
      </c>
      <c r="F51" s="52">
        <v>194845.18</v>
      </c>
      <c r="G51" s="58">
        <f t="shared" si="0"/>
        <v>93.01750424114935</v>
      </c>
    </row>
    <row r="52" spans="1:7" ht="75.75" customHeight="1">
      <c r="A52" s="16" t="s">
        <v>347</v>
      </c>
      <c r="B52" s="155"/>
      <c r="C52" s="155" t="s">
        <v>348</v>
      </c>
      <c r="D52" s="28"/>
      <c r="E52" s="67">
        <f>E53</f>
        <v>642047.28</v>
      </c>
      <c r="F52" s="67">
        <f>F53</f>
        <v>644778.65</v>
      </c>
      <c r="G52" s="58">
        <f t="shared" si="0"/>
        <v>100.42541571081807</v>
      </c>
    </row>
    <row r="53" spans="1:7" ht="30.75" customHeight="1">
      <c r="A53" s="16" t="s">
        <v>10</v>
      </c>
      <c r="B53" s="155"/>
      <c r="C53" s="155"/>
      <c r="D53" s="28">
        <v>244</v>
      </c>
      <c r="E53" s="52">
        <v>642047.28</v>
      </c>
      <c r="F53" s="67">
        <v>644778.65</v>
      </c>
      <c r="G53" s="58">
        <f t="shared" si="0"/>
        <v>100.42541571081807</v>
      </c>
    </row>
    <row r="54" spans="1:7" ht="80.25" customHeight="1">
      <c r="A54" s="16" t="s">
        <v>349</v>
      </c>
      <c r="B54" s="155"/>
      <c r="C54" s="155" t="s">
        <v>350</v>
      </c>
      <c r="D54" s="28"/>
      <c r="E54" s="67">
        <f>E55</f>
        <v>255645</v>
      </c>
      <c r="F54" s="67">
        <f>F55</f>
        <v>255645</v>
      </c>
      <c r="G54" s="58">
        <f t="shared" si="0"/>
        <v>100</v>
      </c>
    </row>
    <row r="55" spans="1:7" ht="30.75" customHeight="1">
      <c r="A55" s="16" t="s">
        <v>10</v>
      </c>
      <c r="B55" s="155"/>
      <c r="C55" s="155"/>
      <c r="D55" s="28">
        <v>244</v>
      </c>
      <c r="E55" s="52">
        <v>255645</v>
      </c>
      <c r="F55" s="67">
        <v>255645</v>
      </c>
      <c r="G55" s="58">
        <f t="shared" si="0"/>
        <v>100</v>
      </c>
    </row>
    <row r="56" spans="1:7" ht="39.75" customHeight="1">
      <c r="A56" s="16" t="s">
        <v>351</v>
      </c>
      <c r="B56" s="155"/>
      <c r="C56" s="155" t="s">
        <v>352</v>
      </c>
      <c r="D56" s="28"/>
      <c r="E56" s="67">
        <f>E57</f>
        <v>200</v>
      </c>
      <c r="F56" s="67">
        <f>F57</f>
        <v>0</v>
      </c>
      <c r="G56" s="58"/>
    </row>
    <row r="57" spans="1:7" ht="30.75" customHeight="1">
      <c r="A57" s="16" t="s">
        <v>10</v>
      </c>
      <c r="B57" s="155"/>
      <c r="C57" s="155"/>
      <c r="D57" s="28">
        <v>244</v>
      </c>
      <c r="E57" s="52">
        <v>200</v>
      </c>
      <c r="F57" s="52">
        <v>0</v>
      </c>
      <c r="G57" s="58"/>
    </row>
    <row r="58" spans="1:7" ht="12.75" customHeight="1">
      <c r="A58" s="46" t="s">
        <v>29</v>
      </c>
      <c r="B58" s="47" t="s">
        <v>129</v>
      </c>
      <c r="C58" s="48"/>
      <c r="D58" s="48"/>
      <c r="E58" s="68">
        <f>E59+E62+E69</f>
        <v>2817074.5999999996</v>
      </c>
      <c r="F58" s="68">
        <f>F59+F62+F69</f>
        <v>2245822.5300000003</v>
      </c>
      <c r="G58" s="175">
        <f t="shared" si="0"/>
        <v>79.72179827967639</v>
      </c>
    </row>
    <row r="59" spans="1:7" ht="15" customHeight="1">
      <c r="A59" s="17" t="s">
        <v>111</v>
      </c>
      <c r="B59" s="29" t="s">
        <v>112</v>
      </c>
      <c r="C59" s="24"/>
      <c r="D59" s="24"/>
      <c r="E59" s="37">
        <f>E60</f>
        <v>253461</v>
      </c>
      <c r="F59" s="37">
        <f>F60</f>
        <v>209164</v>
      </c>
      <c r="G59" s="57">
        <f t="shared" si="0"/>
        <v>82.52314951807182</v>
      </c>
    </row>
    <row r="60" spans="1:7" ht="63.75" customHeight="1">
      <c r="A60" s="1" t="s">
        <v>353</v>
      </c>
      <c r="B60" s="29"/>
      <c r="C60" s="171" t="s">
        <v>303</v>
      </c>
      <c r="D60" s="171"/>
      <c r="E60" s="169">
        <f>E61</f>
        <v>253461</v>
      </c>
      <c r="F60" s="169">
        <f>F61</f>
        <v>209164</v>
      </c>
      <c r="G60" s="170">
        <f t="shared" si="0"/>
        <v>82.52314951807182</v>
      </c>
    </row>
    <row r="61" spans="1:7" ht="24" customHeight="1">
      <c r="A61" s="16" t="s">
        <v>127</v>
      </c>
      <c r="B61" s="29"/>
      <c r="C61" s="29"/>
      <c r="D61" s="30">
        <v>243</v>
      </c>
      <c r="E61" s="38">
        <v>253461</v>
      </c>
      <c r="F61" s="38">
        <v>209164</v>
      </c>
      <c r="G61" s="58">
        <f t="shared" si="0"/>
        <v>82.52314951807182</v>
      </c>
    </row>
    <row r="62" spans="1:7" ht="12.75" customHeight="1">
      <c r="A62" s="17" t="s">
        <v>68</v>
      </c>
      <c r="B62" s="29" t="s">
        <v>69</v>
      </c>
      <c r="C62" s="24"/>
      <c r="D62" s="24"/>
      <c r="E62" s="37">
        <f>E67+E65+E63</f>
        <v>997939.2</v>
      </c>
      <c r="F62" s="37">
        <f>F67+F65+F63</f>
        <v>931112.54</v>
      </c>
      <c r="G62" s="57">
        <f aca="true" t="shared" si="1" ref="G62:G75">F62/E62*100</f>
        <v>93.30353392270793</v>
      </c>
    </row>
    <row r="63" spans="1:7" ht="64.5" customHeight="1">
      <c r="A63" s="154" t="s">
        <v>354</v>
      </c>
      <c r="B63" s="29"/>
      <c r="C63" s="24">
        <v>3948006</v>
      </c>
      <c r="D63" s="24"/>
      <c r="E63" s="38">
        <f>E64</f>
        <v>371331</v>
      </c>
      <c r="F63" s="38">
        <f>F64</f>
        <v>371331</v>
      </c>
      <c r="G63" s="58">
        <f t="shared" si="0"/>
        <v>100</v>
      </c>
    </row>
    <row r="64" spans="1:7" ht="26.25" customHeight="1">
      <c r="A64" s="16" t="s">
        <v>10</v>
      </c>
      <c r="B64" s="29"/>
      <c r="C64" s="24"/>
      <c r="D64" s="162" t="s">
        <v>355</v>
      </c>
      <c r="E64" s="38">
        <v>371331</v>
      </c>
      <c r="F64" s="38">
        <v>371331</v>
      </c>
      <c r="G64" s="58">
        <f t="shared" si="0"/>
        <v>100</v>
      </c>
    </row>
    <row r="65" spans="1:7" ht="65.25" customHeight="1">
      <c r="A65" s="154" t="s">
        <v>354</v>
      </c>
      <c r="B65" s="29"/>
      <c r="C65" s="24" t="s">
        <v>356</v>
      </c>
      <c r="D65" s="24"/>
      <c r="E65" s="38">
        <f>E66</f>
        <v>600000</v>
      </c>
      <c r="F65" s="38">
        <f>F66</f>
        <v>537260</v>
      </c>
      <c r="G65" s="58">
        <f t="shared" si="0"/>
        <v>89.54333333333334</v>
      </c>
    </row>
    <row r="66" spans="1:7" ht="26.25" customHeight="1">
      <c r="A66" s="16" t="s">
        <v>10</v>
      </c>
      <c r="B66" s="29"/>
      <c r="C66" s="24"/>
      <c r="D66" s="164">
        <v>414</v>
      </c>
      <c r="E66" s="38">
        <v>600000</v>
      </c>
      <c r="F66" s="38">
        <v>537260</v>
      </c>
      <c r="G66" s="58">
        <f t="shared" si="0"/>
        <v>89.54333333333334</v>
      </c>
    </row>
    <row r="67" spans="1:7" ht="36.75" customHeight="1">
      <c r="A67" s="154" t="s">
        <v>13</v>
      </c>
      <c r="B67" s="159"/>
      <c r="C67" s="227" t="s">
        <v>357</v>
      </c>
      <c r="D67" s="166"/>
      <c r="E67" s="160">
        <f>E68</f>
        <v>26608.2</v>
      </c>
      <c r="F67" s="169">
        <f>F68</f>
        <v>22521.54</v>
      </c>
      <c r="G67" s="170">
        <f t="shared" si="1"/>
        <v>84.64135116242362</v>
      </c>
    </row>
    <row r="68" spans="1:7" ht="28.5" customHeight="1">
      <c r="A68" s="16" t="s">
        <v>10</v>
      </c>
      <c r="B68" s="159"/>
      <c r="C68" s="159"/>
      <c r="D68" s="162" t="s">
        <v>358</v>
      </c>
      <c r="E68" s="163">
        <v>26608.2</v>
      </c>
      <c r="F68" s="38">
        <v>22521.54</v>
      </c>
      <c r="G68" s="58">
        <f t="shared" si="1"/>
        <v>84.64135116242362</v>
      </c>
    </row>
    <row r="69" spans="1:7" ht="15" customHeight="1">
      <c r="A69" s="17" t="s">
        <v>124</v>
      </c>
      <c r="B69" s="29" t="s">
        <v>125</v>
      </c>
      <c r="C69" s="29"/>
      <c r="D69" s="30"/>
      <c r="E69" s="37">
        <f>E70+E72+E74</f>
        <v>1565674.4</v>
      </c>
      <c r="F69" s="37">
        <f>F70+F72+F74</f>
        <v>1105545.99</v>
      </c>
      <c r="G69" s="57">
        <f t="shared" si="1"/>
        <v>70.61148793133489</v>
      </c>
    </row>
    <row r="70" spans="1:7" ht="14.25" customHeight="1">
      <c r="A70" s="167" t="s">
        <v>130</v>
      </c>
      <c r="B70" s="159"/>
      <c r="C70" s="159" t="s">
        <v>359</v>
      </c>
      <c r="D70" s="159"/>
      <c r="E70" s="160">
        <f>E71</f>
        <v>925212</v>
      </c>
      <c r="F70" s="169">
        <f>F71</f>
        <v>658237.33</v>
      </c>
      <c r="G70" s="170">
        <f t="shared" si="1"/>
        <v>71.14448688516794</v>
      </c>
    </row>
    <row r="71" spans="1:7" ht="24" customHeight="1">
      <c r="A71" s="16" t="s">
        <v>10</v>
      </c>
      <c r="B71" s="162"/>
      <c r="C71" s="162"/>
      <c r="D71" s="164">
        <v>244</v>
      </c>
      <c r="E71" s="163">
        <v>925212</v>
      </c>
      <c r="F71" s="38">
        <v>658237.33</v>
      </c>
      <c r="G71" s="58">
        <f t="shared" si="1"/>
        <v>71.14448688516794</v>
      </c>
    </row>
    <row r="72" spans="1:9" ht="27" customHeight="1">
      <c r="A72" s="167" t="s">
        <v>230</v>
      </c>
      <c r="B72" s="159"/>
      <c r="C72" s="159" t="s">
        <v>360</v>
      </c>
      <c r="D72" s="159"/>
      <c r="E72" s="160">
        <f>E73</f>
        <v>622684.9</v>
      </c>
      <c r="F72" s="169">
        <f>F73</f>
        <v>437016.42</v>
      </c>
      <c r="G72" s="170">
        <f t="shared" si="1"/>
        <v>70.18259476020697</v>
      </c>
      <c r="I72" s="99"/>
    </row>
    <row r="73" spans="1:7" ht="25.5" customHeight="1">
      <c r="A73" s="16" t="s">
        <v>10</v>
      </c>
      <c r="B73" s="162"/>
      <c r="C73" s="162"/>
      <c r="D73" s="164">
        <v>244</v>
      </c>
      <c r="E73" s="163">
        <v>622684.9</v>
      </c>
      <c r="F73" s="38">
        <v>437016.42</v>
      </c>
      <c r="G73" s="58">
        <f t="shared" si="1"/>
        <v>70.18259476020697</v>
      </c>
    </row>
    <row r="74" spans="1:9" ht="30.75" customHeight="1">
      <c r="A74" s="154" t="s">
        <v>361</v>
      </c>
      <c r="B74" s="162"/>
      <c r="C74" s="159" t="s">
        <v>362</v>
      </c>
      <c r="D74" s="166"/>
      <c r="E74" s="160">
        <f>E75</f>
        <v>17777.5</v>
      </c>
      <c r="F74" s="169">
        <f>F75</f>
        <v>10292.24</v>
      </c>
      <c r="G74" s="170">
        <f t="shared" si="1"/>
        <v>57.89475460554071</v>
      </c>
      <c r="I74" s="99"/>
    </row>
    <row r="75" spans="1:7" ht="27.75" customHeight="1">
      <c r="A75" s="16" t="s">
        <v>10</v>
      </c>
      <c r="B75" s="162"/>
      <c r="C75" s="162"/>
      <c r="D75" s="164">
        <v>111</v>
      </c>
      <c r="E75" s="163">
        <v>17777.5</v>
      </c>
      <c r="F75" s="38">
        <v>10292.24</v>
      </c>
      <c r="G75" s="58">
        <f t="shared" si="1"/>
        <v>57.89475460554071</v>
      </c>
    </row>
    <row r="76" spans="1:7" ht="21" customHeight="1">
      <c r="A76" s="46" t="s">
        <v>35</v>
      </c>
      <c r="B76" s="47" t="s">
        <v>131</v>
      </c>
      <c r="C76" s="49"/>
      <c r="D76" s="49"/>
      <c r="E76" s="68">
        <f>E77</f>
        <v>4114343</v>
      </c>
      <c r="F76" s="68">
        <f>F77</f>
        <v>3793893</v>
      </c>
      <c r="G76" s="57">
        <f aca="true" t="shared" si="2" ref="G76:G87">F76/E76*100</f>
        <v>92.21139316775485</v>
      </c>
    </row>
    <row r="77" spans="1:7" ht="12.75" customHeight="1">
      <c r="A77" s="17" t="s">
        <v>36</v>
      </c>
      <c r="B77" s="29" t="s">
        <v>70</v>
      </c>
      <c r="C77" s="29" t="s">
        <v>19</v>
      </c>
      <c r="D77" s="29"/>
      <c r="E77" s="37">
        <f>E78+E82+E80</f>
        <v>4114343</v>
      </c>
      <c r="F77" s="37">
        <f>F78+F82+F80</f>
        <v>3793893</v>
      </c>
      <c r="G77" s="57">
        <f t="shared" si="2"/>
        <v>92.21139316775485</v>
      </c>
    </row>
    <row r="78" spans="1:7" ht="39" customHeight="1">
      <c r="A78" s="167" t="s">
        <v>12</v>
      </c>
      <c r="B78" s="159"/>
      <c r="C78" s="159" t="s">
        <v>337</v>
      </c>
      <c r="D78" s="159" t="s">
        <v>19</v>
      </c>
      <c r="E78" s="160">
        <f>E79</f>
        <v>3929843</v>
      </c>
      <c r="F78" s="160">
        <f>F79</f>
        <v>3672392.98</v>
      </c>
      <c r="G78" s="170">
        <f t="shared" si="2"/>
        <v>93.44884719313214</v>
      </c>
    </row>
    <row r="79" spans="1:7" ht="44.25" customHeight="1">
      <c r="A79" s="161" t="s">
        <v>244</v>
      </c>
      <c r="B79" s="162"/>
      <c r="C79" s="162" t="s">
        <v>19</v>
      </c>
      <c r="D79" s="162" t="s">
        <v>338</v>
      </c>
      <c r="E79" s="163">
        <v>3929843</v>
      </c>
      <c r="F79" s="38">
        <v>3672392.98</v>
      </c>
      <c r="G79" s="58">
        <f t="shared" si="2"/>
        <v>93.44884719313214</v>
      </c>
    </row>
    <row r="80" spans="1:7" ht="33.75" customHeight="1">
      <c r="A80" s="161" t="s">
        <v>341</v>
      </c>
      <c r="B80" s="162"/>
      <c r="C80" s="162" t="s">
        <v>342</v>
      </c>
      <c r="D80" s="162"/>
      <c r="E80" s="168">
        <f>E81</f>
        <v>120000</v>
      </c>
      <c r="F80" s="38">
        <f>F81</f>
        <v>120000</v>
      </c>
      <c r="G80" s="58">
        <f t="shared" si="2"/>
        <v>100</v>
      </c>
    </row>
    <row r="81" spans="1:7" ht="26.25" customHeight="1">
      <c r="A81" s="161" t="s">
        <v>11</v>
      </c>
      <c r="B81" s="162"/>
      <c r="C81" s="162"/>
      <c r="D81" s="162" t="s">
        <v>343</v>
      </c>
      <c r="E81" s="168">
        <v>120000</v>
      </c>
      <c r="F81" s="38">
        <v>120000</v>
      </c>
      <c r="G81" s="58"/>
    </row>
    <row r="82" spans="1:7" ht="64.5" customHeight="1">
      <c r="A82" s="161" t="s">
        <v>339</v>
      </c>
      <c r="B82" s="162"/>
      <c r="C82" s="159" t="s">
        <v>340</v>
      </c>
      <c r="D82" s="159"/>
      <c r="E82" s="172">
        <f>E83</f>
        <v>64500</v>
      </c>
      <c r="F82" s="169">
        <f>F83</f>
        <v>1500.02</v>
      </c>
      <c r="G82" s="58">
        <f t="shared" si="2"/>
        <v>2.325612403100775</v>
      </c>
    </row>
    <row r="83" spans="1:7" ht="28.5" customHeight="1">
      <c r="A83" s="161" t="s">
        <v>11</v>
      </c>
      <c r="B83" s="162"/>
      <c r="C83" s="162"/>
      <c r="D83" s="162" t="s">
        <v>338</v>
      </c>
      <c r="E83" s="168">
        <v>64500</v>
      </c>
      <c r="F83" s="38">
        <v>1500.02</v>
      </c>
      <c r="G83" s="58">
        <f t="shared" si="2"/>
        <v>2.325612403100775</v>
      </c>
    </row>
    <row r="84" spans="1:7" ht="15" customHeight="1">
      <c r="A84" s="50" t="s">
        <v>363</v>
      </c>
      <c r="B84" s="162" t="s">
        <v>364</v>
      </c>
      <c r="C84" s="162"/>
      <c r="D84" s="162"/>
      <c r="E84" s="228">
        <f>E85</f>
        <v>22400</v>
      </c>
      <c r="F84" s="37">
        <f>F85</f>
        <v>22400</v>
      </c>
      <c r="G84" s="58">
        <f t="shared" si="2"/>
        <v>100</v>
      </c>
    </row>
    <row r="85" spans="1:7" ht="19.5" customHeight="1">
      <c r="A85" s="31" t="s">
        <v>309</v>
      </c>
      <c r="B85" s="162" t="s">
        <v>365</v>
      </c>
      <c r="C85" s="162"/>
      <c r="D85" s="162"/>
      <c r="E85" s="168">
        <f>E86+E87</f>
        <v>22400</v>
      </c>
      <c r="F85" s="38">
        <f>F86+F87</f>
        <v>22400</v>
      </c>
      <c r="G85" s="58">
        <f t="shared" si="2"/>
        <v>100</v>
      </c>
    </row>
    <row r="86" spans="1:7" ht="66" customHeight="1">
      <c r="A86" s="154" t="s">
        <v>368</v>
      </c>
      <c r="B86" s="162"/>
      <c r="C86" s="162" t="s">
        <v>367</v>
      </c>
      <c r="D86" s="162" t="s">
        <v>293</v>
      </c>
      <c r="E86" s="168">
        <v>2400</v>
      </c>
      <c r="F86" s="38">
        <v>2400</v>
      </c>
      <c r="G86" s="58">
        <f t="shared" si="2"/>
        <v>100</v>
      </c>
    </row>
    <row r="87" spans="1:7" ht="37.5" customHeight="1">
      <c r="A87" s="154" t="s">
        <v>366</v>
      </c>
      <c r="B87" s="162"/>
      <c r="C87" s="162" t="s">
        <v>369</v>
      </c>
      <c r="D87" s="162" t="s">
        <v>293</v>
      </c>
      <c r="E87" s="168">
        <v>20000</v>
      </c>
      <c r="F87" s="38">
        <v>20000</v>
      </c>
      <c r="G87" s="58">
        <f t="shared" si="2"/>
        <v>100</v>
      </c>
    </row>
    <row r="88" spans="1:7" ht="16.5" customHeight="1">
      <c r="A88" s="50" t="s">
        <v>133</v>
      </c>
      <c r="B88" s="47" t="s">
        <v>134</v>
      </c>
      <c r="C88" s="49"/>
      <c r="D88" s="49"/>
      <c r="E88" s="68">
        <f aca="true" t="shared" si="3" ref="E88:F90">E89</f>
        <v>265700</v>
      </c>
      <c r="F88" s="68">
        <f t="shared" si="3"/>
        <v>214865.96</v>
      </c>
      <c r="G88" s="57">
        <f>F88/E88*100</f>
        <v>80.86788106887467</v>
      </c>
    </row>
    <row r="89" spans="1:7" ht="12.75">
      <c r="A89" s="229" t="s">
        <v>370</v>
      </c>
      <c r="B89" s="29" t="s">
        <v>18</v>
      </c>
      <c r="C89" s="29"/>
      <c r="D89" s="29"/>
      <c r="E89" s="38">
        <f>E90</f>
        <v>265700</v>
      </c>
      <c r="F89" s="38">
        <f>F90</f>
        <v>214865.96</v>
      </c>
      <c r="G89" s="57">
        <f>F89/E89*100</f>
        <v>80.86788106887467</v>
      </c>
    </row>
    <row r="90" spans="1:7" ht="24.75" customHeight="1">
      <c r="A90" s="17" t="s">
        <v>71</v>
      </c>
      <c r="B90" s="29"/>
      <c r="C90" s="29" t="s">
        <v>315</v>
      </c>
      <c r="D90" s="29"/>
      <c r="E90" s="38">
        <f t="shared" si="3"/>
        <v>265700</v>
      </c>
      <c r="F90" s="38">
        <f t="shared" si="3"/>
        <v>214865.96</v>
      </c>
      <c r="G90" s="57">
        <f>F90/E90*100</f>
        <v>80.86788106887467</v>
      </c>
    </row>
    <row r="91" spans="1:7" ht="25.5">
      <c r="A91" s="1" t="s">
        <v>132</v>
      </c>
      <c r="B91" s="29"/>
      <c r="C91" s="29"/>
      <c r="D91" s="29" t="s">
        <v>316</v>
      </c>
      <c r="E91" s="38">
        <v>265700</v>
      </c>
      <c r="F91" s="38">
        <v>214865.96</v>
      </c>
      <c r="G91" s="57">
        <f>F91/E91*100</f>
        <v>80.86788106887467</v>
      </c>
    </row>
    <row r="92" spans="1:7" ht="12.75">
      <c r="A92" s="34" t="s">
        <v>28</v>
      </c>
      <c r="B92" s="29"/>
      <c r="C92" s="29"/>
      <c r="D92" s="29"/>
      <c r="E92" s="51">
        <f>E88+E76+E58+E43+E37+E7+E46+E84</f>
        <v>14125136.969999999</v>
      </c>
      <c r="F92" s="51">
        <f>F88+F76+F58+F43+F37+F7+F46+F84</f>
        <v>12755209.89</v>
      </c>
      <c r="G92" s="57">
        <f>F92/E92*100</f>
        <v>90.30149524985457</v>
      </c>
    </row>
    <row r="93" spans="1:6" ht="12.75">
      <c r="A93" s="3"/>
      <c r="B93" s="27"/>
      <c r="C93" s="27"/>
      <c r="D93" s="27"/>
      <c r="E93" s="69"/>
      <c r="F93" s="69"/>
    </row>
    <row r="94" spans="1:6" ht="12.75">
      <c r="A94" s="3"/>
      <c r="B94" s="27"/>
      <c r="C94" s="27"/>
      <c r="D94" s="27"/>
      <c r="E94" s="69"/>
      <c r="F94" s="69"/>
    </row>
    <row r="95" spans="1:6" ht="12.75">
      <c r="A95" s="3"/>
      <c r="B95" s="27"/>
      <c r="C95" s="27"/>
      <c r="D95" s="27"/>
      <c r="E95" s="69"/>
      <c r="F95" s="69"/>
    </row>
    <row r="96" spans="1:6" ht="12.75">
      <c r="A96" s="3"/>
      <c r="B96" s="27"/>
      <c r="C96" s="27"/>
      <c r="D96" s="27"/>
      <c r="E96" s="69"/>
      <c r="F96" s="69"/>
    </row>
    <row r="97" spans="1:6" ht="12.75">
      <c r="A97" s="3"/>
      <c r="B97" s="27"/>
      <c r="C97" s="27"/>
      <c r="D97" s="27"/>
      <c r="E97" s="69"/>
      <c r="F97" s="69"/>
    </row>
    <row r="98" spans="1:6" ht="12.75">
      <c r="A98" s="3"/>
      <c r="B98" s="27"/>
      <c r="C98" s="27"/>
      <c r="D98" s="27"/>
      <c r="E98" s="69"/>
      <c r="F98" s="69"/>
    </row>
    <row r="99" spans="1:6" ht="12.75">
      <c r="A99" s="3"/>
      <c r="B99" s="27"/>
      <c r="C99" s="27"/>
      <c r="D99" s="27"/>
      <c r="E99" s="69"/>
      <c r="F99" s="69"/>
    </row>
    <row r="100" spans="1:6" ht="12.75">
      <c r="A100" s="3"/>
      <c r="B100" s="27"/>
      <c r="C100" s="27"/>
      <c r="D100" s="27"/>
      <c r="E100" s="69"/>
      <c r="F100" s="69"/>
    </row>
    <row r="101" spans="1:6" ht="12.75">
      <c r="A101" s="3"/>
      <c r="B101" s="27"/>
      <c r="C101" s="27"/>
      <c r="D101" s="27"/>
      <c r="E101" s="69"/>
      <c r="F101" s="69"/>
    </row>
    <row r="102" spans="1:6" ht="12.75">
      <c r="A102" s="3"/>
      <c r="B102" s="27"/>
      <c r="C102" s="27"/>
      <c r="D102" s="27"/>
      <c r="E102" s="69"/>
      <c r="F102" s="69"/>
    </row>
    <row r="103" spans="1:6" ht="12.75">
      <c r="A103" s="3"/>
      <c r="B103" s="27"/>
      <c r="C103" s="27"/>
      <c r="D103" s="27"/>
      <c r="E103" s="69"/>
      <c r="F103" s="69"/>
    </row>
    <row r="104" spans="1:6" ht="12.75">
      <c r="A104" s="3"/>
      <c r="B104" s="27"/>
      <c r="C104" s="27"/>
      <c r="D104" s="27"/>
      <c r="E104" s="69"/>
      <c r="F104" s="69"/>
    </row>
    <row r="105" spans="1:6" ht="12.75">
      <c r="A105" s="3"/>
      <c r="B105" s="27"/>
      <c r="C105" s="27"/>
      <c r="D105" s="27"/>
      <c r="E105" s="69"/>
      <c r="F105" s="69"/>
    </row>
    <row r="106" spans="1:6" ht="12.75">
      <c r="A106" s="3"/>
      <c r="B106" s="27"/>
      <c r="C106" s="27"/>
      <c r="D106" s="27"/>
      <c r="E106" s="69"/>
      <c r="F106" s="69"/>
    </row>
    <row r="107" spans="1:6" ht="12.75">
      <c r="A107" s="3"/>
      <c r="B107" s="27"/>
      <c r="C107" s="27"/>
      <c r="D107" s="27"/>
      <c r="E107" s="69"/>
      <c r="F107" s="69"/>
    </row>
    <row r="108" spans="1:6" ht="12.75">
      <c r="A108" s="3"/>
      <c r="B108" s="27"/>
      <c r="C108" s="27"/>
      <c r="D108" s="27"/>
      <c r="E108" s="69"/>
      <c r="F108" s="69"/>
    </row>
    <row r="109" spans="1:6" ht="12.75">
      <c r="A109" s="3"/>
      <c r="B109" s="27"/>
      <c r="C109" s="27"/>
      <c r="D109" s="27"/>
      <c r="E109" s="69"/>
      <c r="F109" s="69"/>
    </row>
    <row r="110" spans="1:6" ht="12.75">
      <c r="A110" s="3"/>
      <c r="B110" s="27"/>
      <c r="C110" s="27"/>
      <c r="D110" s="27"/>
      <c r="E110" s="69"/>
      <c r="F110" s="69"/>
    </row>
    <row r="111" spans="1:6" ht="12.75">
      <c r="A111" s="3"/>
      <c r="B111" s="27"/>
      <c r="C111" s="27"/>
      <c r="D111" s="27"/>
      <c r="E111" s="69"/>
      <c r="F111" s="69"/>
    </row>
    <row r="112" spans="1:6" ht="12.75">
      <c r="A112" s="3"/>
      <c r="B112" s="27"/>
      <c r="C112" s="27"/>
      <c r="D112" s="27"/>
      <c r="E112" s="69"/>
      <c r="F112" s="69"/>
    </row>
    <row r="113" spans="1:6" ht="12.75">
      <c r="A113" s="3"/>
      <c r="B113" s="27"/>
      <c r="C113" s="27"/>
      <c r="D113" s="27"/>
      <c r="E113" s="69"/>
      <c r="F113" s="69"/>
    </row>
    <row r="114" spans="1:6" ht="12.75">
      <c r="A114" s="3"/>
      <c r="B114" s="27"/>
      <c r="C114" s="27"/>
      <c r="D114" s="27"/>
      <c r="E114" s="69"/>
      <c r="F114" s="69"/>
    </row>
    <row r="115" spans="1:6" ht="12.75">
      <c r="A115" s="3"/>
      <c r="B115" s="27"/>
      <c r="C115" s="27"/>
      <c r="D115" s="27"/>
      <c r="E115" s="69"/>
      <c r="F115" s="69"/>
    </row>
    <row r="116" spans="1:6" ht="12.75">
      <c r="A116" s="3"/>
      <c r="B116" s="27"/>
      <c r="C116" s="27"/>
      <c r="D116" s="27"/>
      <c r="E116" s="69"/>
      <c r="F116" s="69"/>
    </row>
    <row r="117" spans="1:6" ht="12.75">
      <c r="A117" s="3"/>
      <c r="B117" s="27"/>
      <c r="C117" s="27"/>
      <c r="D117" s="27"/>
      <c r="E117" s="69"/>
      <c r="F117" s="69"/>
    </row>
    <row r="118" spans="1:6" ht="12.75">
      <c r="A118" s="3"/>
      <c r="B118" s="27"/>
      <c r="C118" s="27"/>
      <c r="D118" s="27"/>
      <c r="E118" s="69"/>
      <c r="F118" s="69"/>
    </row>
    <row r="119" spans="1:6" ht="12.75">
      <c r="A119" s="3"/>
      <c r="B119" s="27"/>
      <c r="C119" s="27"/>
      <c r="D119" s="27"/>
      <c r="E119" s="69"/>
      <c r="F119" s="69"/>
    </row>
    <row r="120" spans="1:6" ht="12.75">
      <c r="A120" s="3"/>
      <c r="B120" s="27"/>
      <c r="C120" s="27"/>
      <c r="D120" s="27"/>
      <c r="E120" s="69"/>
      <c r="F120" s="69"/>
    </row>
    <row r="121" spans="1:6" ht="12.75">
      <c r="A121" s="3"/>
      <c r="B121" s="27"/>
      <c r="C121" s="27"/>
      <c r="D121" s="27"/>
      <c r="E121" s="69"/>
      <c r="F121" s="69"/>
    </row>
    <row r="122" spans="1:6" ht="12.75">
      <c r="A122" s="3"/>
      <c r="B122" s="27"/>
      <c r="C122" s="27"/>
      <c r="D122" s="27"/>
      <c r="E122" s="69"/>
      <c r="F122" s="69"/>
    </row>
    <row r="123" spans="1:6" ht="12.75">
      <c r="A123" s="3"/>
      <c r="B123" s="27"/>
      <c r="C123" s="27"/>
      <c r="D123" s="27"/>
      <c r="E123" s="69"/>
      <c r="F123" s="69"/>
    </row>
    <row r="124" spans="1:6" ht="12.75">
      <c r="A124" s="3"/>
      <c r="B124" s="27"/>
      <c r="C124" s="27"/>
      <c r="D124" s="27"/>
      <c r="E124" s="69"/>
      <c r="F124" s="69"/>
    </row>
    <row r="125" spans="1:6" ht="12.75">
      <c r="A125" s="3"/>
      <c r="B125" s="27"/>
      <c r="C125" s="27"/>
      <c r="D125" s="27"/>
      <c r="E125" s="69"/>
      <c r="F125" s="69"/>
    </row>
    <row r="126" spans="1:6" ht="12.75">
      <c r="A126" s="3"/>
      <c r="B126" s="27"/>
      <c r="C126" s="27"/>
      <c r="D126" s="27"/>
      <c r="E126" s="69"/>
      <c r="F126" s="69"/>
    </row>
    <row r="127" spans="1:6" ht="12.75">
      <c r="A127" s="3"/>
      <c r="B127" s="27"/>
      <c r="C127" s="27"/>
      <c r="D127" s="27"/>
      <c r="E127" s="69"/>
      <c r="F127" s="69"/>
    </row>
    <row r="128" spans="1:6" ht="12.75">
      <c r="A128" s="3"/>
      <c r="B128" s="27"/>
      <c r="C128" s="27"/>
      <c r="D128" s="27"/>
      <c r="E128" s="69"/>
      <c r="F128" s="69"/>
    </row>
    <row r="129" spans="1:6" ht="12.75">
      <c r="A129" s="3"/>
      <c r="B129" s="27"/>
      <c r="C129" s="27"/>
      <c r="D129" s="27"/>
      <c r="E129" s="69"/>
      <c r="F129" s="69"/>
    </row>
    <row r="130" spans="1:6" ht="12.75">
      <c r="A130" s="3"/>
      <c r="B130" s="27"/>
      <c r="C130" s="27"/>
      <c r="D130" s="27"/>
      <c r="E130" s="69"/>
      <c r="F130" s="69"/>
    </row>
    <row r="131" spans="1:6" ht="12.75">
      <c r="A131" s="3"/>
      <c r="B131" s="27"/>
      <c r="C131" s="27"/>
      <c r="D131" s="27"/>
      <c r="E131" s="69"/>
      <c r="F131" s="69"/>
    </row>
    <row r="132" spans="1:6" ht="12.75">
      <c r="A132" s="3"/>
      <c r="B132" s="27"/>
      <c r="C132" s="27"/>
      <c r="D132" s="27"/>
      <c r="E132" s="69"/>
      <c r="F132" s="69"/>
    </row>
    <row r="133" spans="1:6" ht="12.75">
      <c r="A133" s="3"/>
      <c r="B133" s="27"/>
      <c r="C133" s="27"/>
      <c r="D133" s="27"/>
      <c r="E133" s="69"/>
      <c r="F133" s="69"/>
    </row>
    <row r="134" spans="1:6" ht="12.75">
      <c r="A134" s="3"/>
      <c r="B134" s="27"/>
      <c r="C134" s="27"/>
      <c r="D134" s="27"/>
      <c r="E134" s="69"/>
      <c r="F134" s="69"/>
    </row>
    <row r="135" spans="1:6" ht="12.75">
      <c r="A135" s="3"/>
      <c r="B135" s="27"/>
      <c r="C135" s="27"/>
      <c r="D135" s="27"/>
      <c r="E135" s="69"/>
      <c r="F135" s="69"/>
    </row>
    <row r="136" spans="1:6" ht="12.75">
      <c r="A136" s="3"/>
      <c r="B136" s="27"/>
      <c r="C136" s="27"/>
      <c r="D136" s="27"/>
      <c r="E136" s="69"/>
      <c r="F136" s="69"/>
    </row>
    <row r="137" spans="1:6" ht="12.75">
      <c r="A137" s="3"/>
      <c r="B137" s="27"/>
      <c r="C137" s="27"/>
      <c r="D137" s="27"/>
      <c r="E137" s="69"/>
      <c r="F137" s="69"/>
    </row>
    <row r="138" spans="1:6" ht="12.75">
      <c r="A138" s="3"/>
      <c r="B138" s="27"/>
      <c r="C138" s="27"/>
      <c r="D138" s="27"/>
      <c r="E138" s="69"/>
      <c r="F138" s="69"/>
    </row>
    <row r="139" spans="1:6" ht="12.75">
      <c r="A139" s="3"/>
      <c r="B139" s="27"/>
      <c r="C139" s="27"/>
      <c r="D139" s="27"/>
      <c r="E139" s="69"/>
      <c r="F139" s="69"/>
    </row>
    <row r="140" spans="1:6" ht="12.75">
      <c r="A140" s="3"/>
      <c r="B140" s="27"/>
      <c r="C140" s="27"/>
      <c r="D140" s="27"/>
      <c r="E140" s="69"/>
      <c r="F140" s="69"/>
    </row>
    <row r="141" spans="1:6" ht="12.75">
      <c r="A141" s="3"/>
      <c r="B141" s="27"/>
      <c r="C141" s="27"/>
      <c r="D141" s="27"/>
      <c r="E141" s="69"/>
      <c r="F141" s="69"/>
    </row>
    <row r="142" spans="1:7" s="13" customFormat="1" ht="15">
      <c r="A142" s="3"/>
      <c r="B142" s="27"/>
      <c r="C142" s="27"/>
      <c r="D142" s="27"/>
      <c r="E142" s="69"/>
      <c r="F142" s="69"/>
      <c r="G142" s="56"/>
    </row>
    <row r="143" spans="1:6" ht="12.75">
      <c r="A143" s="3"/>
      <c r="B143" s="27"/>
      <c r="C143" s="27"/>
      <c r="D143" s="27"/>
      <c r="E143" s="69"/>
      <c r="F143" s="69"/>
    </row>
    <row r="144" spans="1:6" ht="12.75">
      <c r="A144" s="3"/>
      <c r="B144" s="27"/>
      <c r="C144" s="27"/>
      <c r="D144" s="27"/>
      <c r="E144" s="69"/>
      <c r="F144" s="69"/>
    </row>
    <row r="145" spans="1:6" ht="12.75">
      <c r="A145" s="3"/>
      <c r="B145" s="27"/>
      <c r="C145" s="27"/>
      <c r="D145" s="27"/>
      <c r="E145" s="69"/>
      <c r="F145" s="69"/>
    </row>
    <row r="146" spans="1:6" ht="12.75">
      <c r="A146" s="3"/>
      <c r="B146" s="27"/>
      <c r="C146" s="27"/>
      <c r="D146" s="27"/>
      <c r="E146" s="69"/>
      <c r="F146" s="69"/>
    </row>
    <row r="147" spans="1:6" ht="12.75">
      <c r="A147" s="3"/>
      <c r="B147" s="27"/>
      <c r="C147" s="27"/>
      <c r="D147" s="27"/>
      <c r="E147" s="69"/>
      <c r="F147" s="69"/>
    </row>
    <row r="148" spans="1:6" ht="12.75">
      <c r="A148" s="3"/>
      <c r="B148" s="27"/>
      <c r="C148" s="27"/>
      <c r="D148" s="27"/>
      <c r="E148" s="69"/>
      <c r="F148" s="69"/>
    </row>
    <row r="149" spans="1:6" ht="12.75">
      <c r="A149" s="3"/>
      <c r="B149" s="27"/>
      <c r="C149" s="27"/>
      <c r="D149" s="27"/>
      <c r="E149" s="69"/>
      <c r="F149" s="69"/>
    </row>
    <row r="150" spans="1:5" ht="12.75">
      <c r="A150" s="3"/>
      <c r="B150" s="27"/>
      <c r="C150" s="27"/>
      <c r="D150" s="27"/>
      <c r="E150" s="69"/>
    </row>
    <row r="151" spans="1:5" ht="12.75">
      <c r="A151" s="3"/>
      <c r="B151" s="27"/>
      <c r="C151" s="27"/>
      <c r="D151" s="27"/>
      <c r="E151" s="69"/>
    </row>
    <row r="152" spans="1:5" ht="12.75">
      <c r="A152" s="3"/>
      <c r="B152" s="27"/>
      <c r="C152" s="27"/>
      <c r="D152" s="27"/>
      <c r="E152" s="69"/>
    </row>
  </sheetData>
  <sheetProtection/>
  <mergeCells count="8">
    <mergeCell ref="A5:D5"/>
    <mergeCell ref="E5:E6"/>
    <mergeCell ref="F5:F6"/>
    <mergeCell ref="G5:G6"/>
    <mergeCell ref="A4:G4"/>
    <mergeCell ref="E1:G1"/>
    <mergeCell ref="E2:G2"/>
    <mergeCell ref="E3:G3"/>
  </mergeCells>
  <printOptions/>
  <pageMargins left="0.984251968503937" right="0" top="0.3937007874015748" bottom="0.1968503937007874" header="0" footer="0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C4" sqref="C4:E4"/>
    </sheetView>
  </sheetViews>
  <sheetFormatPr defaultColWidth="9.140625" defaultRowHeight="12.75"/>
  <cols>
    <col min="1" max="1" width="1.57421875" style="0" customWidth="1"/>
    <col min="2" max="2" width="25.7109375" style="0" customWidth="1"/>
    <col min="3" max="3" width="47.8515625" style="0" customWidth="1"/>
    <col min="4" max="4" width="6.28125" style="0" hidden="1" customWidth="1"/>
    <col min="5" max="5" width="14.28125" style="22" customWidth="1"/>
  </cols>
  <sheetData>
    <row r="1" spans="2:5" ht="12.75">
      <c r="B1" s="3" t="s">
        <v>38</v>
      </c>
      <c r="C1" s="267" t="s">
        <v>157</v>
      </c>
      <c r="D1" s="267"/>
      <c r="E1" s="267"/>
    </row>
    <row r="2" spans="2:5" ht="12.75">
      <c r="B2" s="3" t="s">
        <v>39</v>
      </c>
      <c r="C2" s="267" t="s">
        <v>37</v>
      </c>
      <c r="D2" s="267"/>
      <c r="E2" s="267"/>
    </row>
    <row r="3" spans="2:5" ht="12.75">
      <c r="B3" s="3" t="s">
        <v>40</v>
      </c>
      <c r="C3" s="267" t="s">
        <v>108</v>
      </c>
      <c r="D3" s="267"/>
      <c r="E3" s="267"/>
    </row>
    <row r="4" spans="2:5" ht="12.75">
      <c r="B4" s="3"/>
      <c r="C4" s="230" t="s">
        <v>374</v>
      </c>
      <c r="D4" s="246"/>
      <c r="E4" s="246"/>
    </row>
    <row r="5" spans="2:5" ht="12.75">
      <c r="B5" s="3"/>
      <c r="C5" s="3"/>
      <c r="D5" s="19"/>
      <c r="E5" s="21"/>
    </row>
    <row r="6" spans="2:5" ht="14.25">
      <c r="B6" s="263" t="s">
        <v>114</v>
      </c>
      <c r="C6" s="263"/>
      <c r="D6" s="263"/>
      <c r="E6" s="263"/>
    </row>
    <row r="7" spans="2:5" ht="14.25">
      <c r="B7" s="263" t="s">
        <v>49</v>
      </c>
      <c r="C7" s="263"/>
      <c r="D7" s="263"/>
      <c r="E7" s="263"/>
    </row>
    <row r="8" spans="2:5" ht="14.25" customHeight="1">
      <c r="B8" s="32" t="s">
        <v>57</v>
      </c>
      <c r="C8" s="35" t="s">
        <v>259</v>
      </c>
      <c r="D8" s="19"/>
      <c r="E8" s="33"/>
    </row>
    <row r="9" spans="1:5" ht="24.75" customHeight="1">
      <c r="A9" s="266"/>
      <c r="B9" s="266"/>
      <c r="C9" s="266"/>
      <c r="D9" s="266"/>
      <c r="E9" s="266"/>
    </row>
    <row r="10" spans="2:5" ht="12.75">
      <c r="B10" s="265" t="s">
        <v>41</v>
      </c>
      <c r="C10" s="262" t="s">
        <v>58</v>
      </c>
      <c r="D10" s="262"/>
      <c r="E10" s="264" t="s">
        <v>59</v>
      </c>
    </row>
    <row r="11" spans="2:5" ht="12.75">
      <c r="B11" s="265"/>
      <c r="C11" s="262"/>
      <c r="D11" s="262"/>
      <c r="E11" s="264"/>
    </row>
    <row r="12" spans="2:5" ht="15.75">
      <c r="B12" s="36" t="s">
        <v>174</v>
      </c>
      <c r="C12" s="257" t="s">
        <v>60</v>
      </c>
      <c r="D12" s="257"/>
      <c r="E12" s="41">
        <f>E13+E17</f>
        <v>-309680.2400000002</v>
      </c>
    </row>
    <row r="13" spans="2:5" ht="16.5" customHeight="1">
      <c r="B13" s="40" t="s">
        <v>175</v>
      </c>
      <c r="C13" s="257" t="s">
        <v>42</v>
      </c>
      <c r="D13" s="257"/>
      <c r="E13" s="41">
        <f>E14</f>
        <v>-13559145.34</v>
      </c>
    </row>
    <row r="14" spans="2:5" ht="15">
      <c r="B14" s="39" t="s">
        <v>176</v>
      </c>
      <c r="C14" s="259" t="s">
        <v>43</v>
      </c>
      <c r="D14" s="259"/>
      <c r="E14" s="107">
        <f>E15</f>
        <v>-13559145.34</v>
      </c>
    </row>
    <row r="15" spans="2:5" ht="34.5" customHeight="1">
      <c r="B15" s="39" t="s">
        <v>173</v>
      </c>
      <c r="C15" s="260" t="s">
        <v>44</v>
      </c>
      <c r="D15" s="261"/>
      <c r="E15" s="107">
        <f>E16</f>
        <v>-13559145.34</v>
      </c>
    </row>
    <row r="16" spans="2:5" ht="33" customHeight="1">
      <c r="B16" s="39" t="s">
        <v>172</v>
      </c>
      <c r="C16" s="255" t="s">
        <v>141</v>
      </c>
      <c r="D16" s="255"/>
      <c r="E16" s="107">
        <v>-13559145.34</v>
      </c>
    </row>
    <row r="17" spans="2:5" ht="18.75" customHeight="1">
      <c r="B17" s="40" t="s">
        <v>171</v>
      </c>
      <c r="C17" s="258" t="s">
        <v>45</v>
      </c>
      <c r="D17" s="258"/>
      <c r="E17" s="41">
        <f>E18</f>
        <v>13249465.1</v>
      </c>
    </row>
    <row r="18" spans="2:5" ht="22.5" customHeight="1">
      <c r="B18" s="39" t="s">
        <v>170</v>
      </c>
      <c r="C18" s="259" t="s">
        <v>46</v>
      </c>
      <c r="D18" s="259"/>
      <c r="E18" s="107">
        <f>E19</f>
        <v>13249465.1</v>
      </c>
    </row>
    <row r="19" spans="2:5" ht="28.5" customHeight="1">
      <c r="B19" s="39" t="s">
        <v>169</v>
      </c>
      <c r="C19" s="260" t="s">
        <v>47</v>
      </c>
      <c r="D19" s="261"/>
      <c r="E19" s="107">
        <f>E20</f>
        <v>13249465.1</v>
      </c>
    </row>
    <row r="20" spans="2:5" ht="28.5" customHeight="1">
      <c r="B20" s="39" t="s">
        <v>168</v>
      </c>
      <c r="C20" s="255" t="s">
        <v>142</v>
      </c>
      <c r="D20" s="255"/>
      <c r="E20" s="107">
        <v>13249465.1</v>
      </c>
    </row>
    <row r="21" spans="2:5" ht="18">
      <c r="B21" s="256" t="s">
        <v>48</v>
      </c>
      <c r="C21" s="256"/>
      <c r="D21" s="256"/>
      <c r="E21" s="41">
        <f>E12</f>
        <v>-309680.2400000002</v>
      </c>
    </row>
    <row r="22" spans="2:3" ht="18">
      <c r="B22" s="20"/>
      <c r="C22" s="20"/>
    </row>
  </sheetData>
  <sheetProtection/>
  <mergeCells count="20">
    <mergeCell ref="C10:D11"/>
    <mergeCell ref="B7:E7"/>
    <mergeCell ref="E10:E11"/>
    <mergeCell ref="B10:B11"/>
    <mergeCell ref="A9:E9"/>
    <mergeCell ref="C1:E1"/>
    <mergeCell ref="C2:E2"/>
    <mergeCell ref="C3:E3"/>
    <mergeCell ref="B6:E6"/>
    <mergeCell ref="C4:E4"/>
    <mergeCell ref="C20:D20"/>
    <mergeCell ref="B21:D21"/>
    <mergeCell ref="C12:D12"/>
    <mergeCell ref="C17:D17"/>
    <mergeCell ref="C18:D18"/>
    <mergeCell ref="C19:D19"/>
    <mergeCell ref="C13:D13"/>
    <mergeCell ref="C15:D15"/>
    <mergeCell ref="C14:D14"/>
    <mergeCell ref="C16:D16"/>
  </mergeCells>
  <printOptions/>
  <pageMargins left="0.5905511811023623" right="0" top="0.7874015748031497" bottom="0.787401574803149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selection activeCell="H13" sqref="H13"/>
    </sheetView>
  </sheetViews>
  <sheetFormatPr defaultColWidth="9.140625" defaultRowHeight="12.75"/>
  <cols>
    <col min="1" max="1" width="46.421875" style="0" customWidth="1"/>
    <col min="2" max="2" width="7.00390625" style="0" customWidth="1"/>
    <col min="3" max="3" width="27.28125" style="0" customWidth="1"/>
    <col min="4" max="4" width="15.57421875" style="0" customWidth="1"/>
    <col min="5" max="5" width="14.28125" style="0" customWidth="1"/>
    <col min="6" max="6" width="13.00390625" style="0" customWidth="1"/>
  </cols>
  <sheetData>
    <row r="1" ht="12.75">
      <c r="F1" s="4" t="s">
        <v>166</v>
      </c>
    </row>
    <row r="2" ht="12.75">
      <c r="F2" s="4" t="s">
        <v>37</v>
      </c>
    </row>
    <row r="3" spans="5:6" ht="12.75">
      <c r="E3" s="267" t="s">
        <v>108</v>
      </c>
      <c r="F3" s="267"/>
    </row>
    <row r="4" ht="12.75">
      <c r="F4" s="102" t="s">
        <v>375</v>
      </c>
    </row>
    <row r="6" spans="1:6" ht="12.75">
      <c r="A6" s="266" t="s">
        <v>167</v>
      </c>
      <c r="B6" s="266"/>
      <c r="C6" s="266"/>
      <c r="D6" s="266"/>
      <c r="E6" s="266"/>
      <c r="F6" s="266"/>
    </row>
    <row r="7" spans="1:7" ht="38.25">
      <c r="A7" s="106" t="s">
        <v>81</v>
      </c>
      <c r="B7" s="106" t="s">
        <v>79</v>
      </c>
      <c r="C7" s="106" t="s">
        <v>158</v>
      </c>
      <c r="D7" s="106" t="s">
        <v>151</v>
      </c>
      <c r="E7" s="106" t="s">
        <v>82</v>
      </c>
      <c r="F7" s="106" t="s">
        <v>159</v>
      </c>
      <c r="G7" s="103"/>
    </row>
    <row r="8" spans="1:6" ht="12.75">
      <c r="A8" s="105">
        <v>1</v>
      </c>
      <c r="B8" s="105">
        <v>2</v>
      </c>
      <c r="C8" s="105">
        <v>3</v>
      </c>
      <c r="D8" s="105">
        <v>4</v>
      </c>
      <c r="E8" s="105">
        <v>5</v>
      </c>
      <c r="F8" s="105">
        <v>6</v>
      </c>
    </row>
    <row r="9" spans="1:6" ht="25.5">
      <c r="A9" s="104" t="s">
        <v>160</v>
      </c>
      <c r="B9" s="105">
        <v>500</v>
      </c>
      <c r="C9" s="105" t="s">
        <v>161</v>
      </c>
      <c r="D9" s="173">
        <f>D11</f>
        <v>1160663.0300000012</v>
      </c>
      <c r="E9" s="173">
        <f>E11</f>
        <v>-309680.2400000002</v>
      </c>
      <c r="F9" s="173">
        <f>D9-E9</f>
        <v>1470343.2700000014</v>
      </c>
    </row>
    <row r="10" spans="1:6" ht="12.75">
      <c r="A10" s="104" t="s">
        <v>162</v>
      </c>
      <c r="B10" s="105"/>
      <c r="C10" s="105"/>
      <c r="D10" s="173"/>
      <c r="E10" s="173"/>
      <c r="F10" s="173"/>
    </row>
    <row r="11" spans="1:6" ht="16.5" customHeight="1">
      <c r="A11" s="189" t="s">
        <v>248</v>
      </c>
      <c r="B11" s="105">
        <v>700</v>
      </c>
      <c r="C11" s="190" t="s">
        <v>249</v>
      </c>
      <c r="D11" s="173">
        <f>D12</f>
        <v>1160663.0300000012</v>
      </c>
      <c r="E11" s="173">
        <f>E12</f>
        <v>-309680.2400000002</v>
      </c>
      <c r="F11" s="173">
        <f>D11-E11</f>
        <v>1470343.2700000014</v>
      </c>
    </row>
    <row r="12" spans="1:6" ht="25.5">
      <c r="A12" s="189" t="s">
        <v>247</v>
      </c>
      <c r="B12" s="105">
        <v>700</v>
      </c>
      <c r="C12" s="190" t="s">
        <v>250</v>
      </c>
      <c r="D12" s="173">
        <f>D20+D16</f>
        <v>1160663.0300000012</v>
      </c>
      <c r="E12" s="173">
        <f>E16+E20</f>
        <v>-309680.2400000002</v>
      </c>
      <c r="F12" s="173">
        <f>D12-E12</f>
        <v>1470343.2700000014</v>
      </c>
    </row>
    <row r="13" spans="1:6" ht="14.25" customHeight="1">
      <c r="A13" s="104" t="s">
        <v>163</v>
      </c>
      <c r="B13" s="105">
        <v>710</v>
      </c>
      <c r="C13" s="190" t="s">
        <v>251</v>
      </c>
      <c r="D13" s="173">
        <f aca="true" t="shared" si="0" ref="D13:E15">D14</f>
        <v>-12964473.94</v>
      </c>
      <c r="E13" s="173">
        <f t="shared" si="0"/>
        <v>-13559145.34</v>
      </c>
      <c r="F13" s="173" t="s">
        <v>161</v>
      </c>
    </row>
    <row r="14" spans="1:6" ht="16.5" customHeight="1">
      <c r="A14" s="104" t="s">
        <v>43</v>
      </c>
      <c r="B14" s="105">
        <v>710</v>
      </c>
      <c r="C14" s="190" t="s">
        <v>252</v>
      </c>
      <c r="D14" s="173">
        <f t="shared" si="0"/>
        <v>-12964473.94</v>
      </c>
      <c r="E14" s="173">
        <f t="shared" si="0"/>
        <v>-13559145.34</v>
      </c>
      <c r="F14" s="173" t="s">
        <v>161</v>
      </c>
    </row>
    <row r="15" spans="1:6" ht="25.5">
      <c r="A15" s="104" t="s">
        <v>44</v>
      </c>
      <c r="B15" s="105">
        <v>710</v>
      </c>
      <c r="C15" s="190" t="s">
        <v>253</v>
      </c>
      <c r="D15" s="173">
        <f t="shared" si="0"/>
        <v>-12964473.94</v>
      </c>
      <c r="E15" s="173">
        <f t="shared" si="0"/>
        <v>-13559145.34</v>
      </c>
      <c r="F15" s="173" t="s">
        <v>161</v>
      </c>
    </row>
    <row r="16" spans="1:6" ht="23.25" customHeight="1">
      <c r="A16" s="104" t="s">
        <v>164</v>
      </c>
      <c r="B16" s="105">
        <v>710</v>
      </c>
      <c r="C16" s="190" t="s">
        <v>254</v>
      </c>
      <c r="D16" s="173">
        <v>-12964473.94</v>
      </c>
      <c r="E16" s="173">
        <v>-13559145.34</v>
      </c>
      <c r="F16" s="173" t="s">
        <v>161</v>
      </c>
    </row>
    <row r="17" spans="1:6" ht="16.5" customHeight="1">
      <c r="A17" s="104" t="s">
        <v>45</v>
      </c>
      <c r="B17" s="105">
        <v>720</v>
      </c>
      <c r="C17" s="190" t="s">
        <v>255</v>
      </c>
      <c r="D17" s="173">
        <f aca="true" t="shared" si="1" ref="D17:E19">D18</f>
        <v>14125136.97</v>
      </c>
      <c r="E17" s="173">
        <f t="shared" si="1"/>
        <v>13249465.1</v>
      </c>
      <c r="F17" s="173" t="s">
        <v>161</v>
      </c>
    </row>
    <row r="18" spans="1:6" ht="15" customHeight="1">
      <c r="A18" s="104" t="s">
        <v>46</v>
      </c>
      <c r="B18" s="105">
        <v>720</v>
      </c>
      <c r="C18" s="190" t="s">
        <v>256</v>
      </c>
      <c r="D18" s="173">
        <f t="shared" si="1"/>
        <v>14125136.97</v>
      </c>
      <c r="E18" s="173">
        <f t="shared" si="1"/>
        <v>13249465.1</v>
      </c>
      <c r="F18" s="173" t="s">
        <v>161</v>
      </c>
    </row>
    <row r="19" spans="1:6" ht="25.5">
      <c r="A19" s="104" t="s">
        <v>47</v>
      </c>
      <c r="B19" s="105">
        <v>720</v>
      </c>
      <c r="C19" s="190" t="s">
        <v>257</v>
      </c>
      <c r="D19" s="173">
        <f t="shared" si="1"/>
        <v>14125136.97</v>
      </c>
      <c r="E19" s="173">
        <f t="shared" si="1"/>
        <v>13249465.1</v>
      </c>
      <c r="F19" s="173" t="s">
        <v>161</v>
      </c>
    </row>
    <row r="20" spans="1:6" ht="27" customHeight="1">
      <c r="A20" s="104" t="s">
        <v>165</v>
      </c>
      <c r="B20" s="105">
        <v>720</v>
      </c>
      <c r="C20" s="190" t="s">
        <v>258</v>
      </c>
      <c r="D20" s="173">
        <v>14125136.97</v>
      </c>
      <c r="E20" s="173">
        <v>13249465.1</v>
      </c>
      <c r="F20" s="173" t="s">
        <v>161</v>
      </c>
    </row>
  </sheetData>
  <sheetProtection/>
  <mergeCells count="2">
    <mergeCell ref="A6:F6"/>
    <mergeCell ref="E3:F3"/>
  </mergeCells>
  <printOptions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ЕвГения</cp:lastModifiedBy>
  <cp:lastPrinted>2015-05-06T06:49:29Z</cp:lastPrinted>
  <dcterms:created xsi:type="dcterms:W3CDTF">1996-10-08T23:32:33Z</dcterms:created>
  <dcterms:modified xsi:type="dcterms:W3CDTF">2015-05-06T06:49:41Z</dcterms:modified>
  <cp:category/>
  <cp:version/>
  <cp:contentType/>
  <cp:contentStatus/>
</cp:coreProperties>
</file>